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54.114\kwgshare\財政課\04／財政課\16／財政関係\07／県に提出する主な事業\15／財政状況資料集\04／H28\"/>
    </mc:Choice>
  </mc:AlternateContent>
  <bookViews>
    <workbookView xWindow="240" yWindow="60" windowWidth="14940" windowHeight="7875" tabRatio="831" firstSheet="8"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DG102" i="11" l="1"/>
  <c r="CW102" i="11"/>
  <c r="CR102" i="11"/>
  <c r="AP88" i="11" l="1"/>
  <c r="AF88" i="11"/>
  <c r="AU63" i="11" l="1"/>
  <c r="AP6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CO34" i="9"/>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<sst xmlns="http://schemas.openxmlformats.org/spreadsheetml/2006/main" count="952" uniqueCount="554">
  <si>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</si>
  <si>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</si>
  <si>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</si>
  <si>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</si>
  <si>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</si>
  <si>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</si>
  <si>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</si>
  <si>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</si>
  <si>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</si>
  <si>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</si>
  <si>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</si>
  <si>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</si>
  <si>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</si>
  <si>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</si>
  <si>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</si>
  <si>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</si>
  <si>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</si>
  <si>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</si>
  <si>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</si>
  <si>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</si>
  <si>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</si>
  <si>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</si>
  <si>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</si>
  <si>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</si>
  <si>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</si>
  <si>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</si>
  <si>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</si>
  <si>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</si>
  <si>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</si>
  <si>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</si>
  <si>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</si>
  <si>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</si>
  <si>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</si>
  <si>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</si>
  <si>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</si>
  <si>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</si>
  <si>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</si>
  <si>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</si>
  <si>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</si>
  <si>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</si>
  <si>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</si>
  <si>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</si>
  <si>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</si>
  <si>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</si>
  <si>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</si>
  <si>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</si>
  <si>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</si>
  <si>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</si>
  <si>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</si>
  <si>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</si>
  <si>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</si>
  <si>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</si>
  <si>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</si>
  <si>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</si>
  <si>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</si>
  <si>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</si>
  <si>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</si>
  <si>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</si>
  <si>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</si>
  <si>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</si>
  <si>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</si>
  <si>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</si>
  <si>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</si>
  <si>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</si>
  <si>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</si>
  <si>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</si>
  <si>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</si>
  <si>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</si>
  <si>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</si>
  <si>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</si>
  <si>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</si>
  <si>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</si>
  <si>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</si>
  <si>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</si>
  <si>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</si>
  <si>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</si>
  <si>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</si>
  <si>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</si>
  <si>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</si>
  <si>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</si>
  <si>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</si>
  <si>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</si>
  <si>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</si>
  <si>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</si>
  <si>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</si>
  <si>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</si>
  <si>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</si>
  <si>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</si>
  <si>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</si>
  <si>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</si>
  <si>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</si>
  <si>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</si>
  <si>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</si>
  <si>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</si>
  <si>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</si>
  <si>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</si>
  <si>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</si>
  <si>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</si>
  <si>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</si>
  <si>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</si>
  <si>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</si>
  <si>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</si>
  <si>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</si>
  <si>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</si>
  <si>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</si>
  <si>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</si>
  <si>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</si>
  <si>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</si>
  <si>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</si>
  <si>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</si>
  <si>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</si>
  <si>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</si>
  <si>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</si>
  <si>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</si>
  <si>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</si>
  <si>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</si>
  <si>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</si>
  <si>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</si>
  <si>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</si>
  <si>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</si>
  <si>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</si>
  <si>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</si>
  <si>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</si>
  <si>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</si>
  <si>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</si>
  <si>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</si>
  <si>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</si>
  <si>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</si>
  <si>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</si>
  <si>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</si>
  <si>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</si>
  <si>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</si>
  <si>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</si>
  <si>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</si>
  <si>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</si>
  <si>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</si>
  <si>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</si>
  <si>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</si>
  <si>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</si>
  <si>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</si>
  <si>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</si>
  <si>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</si>
  <si>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</si>
  <si>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</si>
  <si>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</si>
  <si>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</si>
  <si>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</si>
  <si>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</si>
  <si>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</si>
  <si>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</si>
  <si>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</si>
  <si>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</si>
  <si>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</si>
  <si>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</si>
  <si>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</si>
  <si>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</si>
  <si>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</si>
  <si>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</si>
  <si>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</si>
  <si>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</si>
  <si>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</si>
  <si>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</si>
  <si>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</si>
  <si>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</si>
  <si>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</si>
  <si>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</si>
  <si>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</si>
  <si>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</si>
  <si>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</si>
  <si>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</si>
  <si>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</si>
  <si>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</si>
  <si>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</si>
  <si>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</si>
  <si>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</si>
  <si>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</si>
  <si>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</si>
  <si>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</si>
  <si>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</si>
  <si>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</si>
  <si>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</si>
  <si>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</si>
  <si>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</si>
  <si>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</si>
  <si>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</si>
  <si>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</si>
  <si>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</si>
  <si>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</si>
  <si>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</si>
  <si>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</si>
  <si>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</si>
  <si>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</si>
  <si>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</si>
  <si>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</si>
  <si>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</si>
  <si>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</si>
  <si>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</si>
  <si>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</si>
  <si>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埼玉県川越市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</si>
  <si>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</si>
  <si>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</si>
  <si>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</si>
  <si>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</si>
  <si>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</si>
  <si>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</si>
  <si>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</si>
  <si>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</si>
  <si>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</si>
  <si>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</si>
  <si>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</si>
  <si>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</si>
  <si>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</si>
  <si>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</si>
  <si>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</si>
  <si>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</si>
  <si>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</si>
  <si>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</si>
  <si>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</si>
  <si>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</si>
  <si>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</si>
  <si>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</si>
  <si>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</si>
  <si>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</si>
  <si>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</si>
  <si>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</si>
  <si>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</si>
  <si>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</si>
  <si>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</si>
  <si>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</si>
  <si>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</si>
  <si>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</si>
  <si>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</si>
  <si>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</si>
  <si>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</si>
  <si>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</si>
  <si>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</si>
  <si>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</si>
  <si>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</si>
  <si>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</si>
  <si>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</si>
  <si>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</si>
  <si>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</si>
  <si>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</si>
  <si>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</si>
  <si>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</si>
  <si>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</si>
  <si>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</si>
  <si>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</si>
  <si>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</si>
  <si>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</si>
  <si>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</si>
  <si>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</si>
  <si>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</si>
  <si>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</si>
  <si>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</si>
  <si>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</si>
  <si>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</si>
  <si>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</si>
  <si>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</si>
  <si>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</si>
  <si>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</si>
  <si>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</si>
  <si>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</si>
  <si>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</si>
  <si>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</si>
  <si>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</si>
  <si>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</si>
  <si>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</si>
  <si>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</si>
  <si>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</si>
  <si>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</si>
  <si>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</si>
  <si>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</si>
  <si>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</si>
  <si>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</si>
  <si>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</si>
  <si>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</si>
  <si>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</si>
  <si>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</si>
  <si>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</si>
  <si>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</si>
  <si>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</si>
  <si>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</si>
  <si>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</si>
  <si>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</si>
  <si>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</si>
  <si>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</si>
  <si>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</si>
  <si>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</si>
  <si>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</si>
  <si>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</si>
  <si>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</si>
  <si>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</si>
  <si>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</si>
  <si>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</si>
  <si>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</si>
  <si>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</si>
  <si>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</si>
  <si>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</si>
  <si>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</si>
  <si>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</si>
  <si>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</si>
  <si>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</si>
  <si>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</si>
  <si>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</si>
  <si>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</si>
  <si>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</si>
  <si>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</si>
  <si>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</si>
  <si>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</si>
  <si>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</si>
  <si>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</si>
  <si>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</si>
  <si>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</si>
  <si>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</si>
  <si>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</si>
  <si>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</si>
  <si>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</si>
  <si>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</si>
  <si>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</si>
  <si>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</si>
  <si>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</si>
  <si>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</si>
  <si>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</si>
  <si>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</si>
  <si>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</si>
  <si>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</si>
  <si>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</si>
  <si>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</si>
  <si>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</si>
  <si>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</si>
  <si>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</si>
  <si>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</si>
  <si>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</si>
  <si>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</si>
  <si>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</si>
  <si>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</si>
  <si>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</si>
  <si>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</si>
  <si>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</si>
  <si>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</si>
  <si>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</si>
  <si>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</si>
  <si>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</si>
  <si>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</si>
  <si>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</si>
  <si>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</si>
  <si>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</si>
  <si>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埼玉県川越市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</si>
  <si>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</si>
  <si>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</si>
  <si>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</si>
  <si>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</si>
  <si>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</si>
  <si>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</si>
  <si>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</si>
  <si>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</si>
  <si>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</si>
  <si>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</si>
  <si>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</si>
  <si>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</si>
  <si>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</si>
  <si>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</si>
  <si>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</si>
  <si>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</si>
  <si>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</si>
  <si>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</si>
  <si>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</si>
  <si>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</si>
  <si>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</si>
  <si>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</si>
  <si>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</si>
  <si>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</si>
  <si>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</si>
  <si>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</si>
  <si>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</si>
  <si>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</si>
  <si>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</si>
  <si>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</si>
  <si>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</si>
  <si>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</si>
  <si>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</si>
  <si>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</si>
  <si>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</si>
  <si>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</si>
  <si>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</si>
  <si>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</si>
  <si>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</si>
  <si>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</si>
  <si>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</si>
  <si>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</si>
  <si>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</si>
  <si>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</si>
  <si>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</si>
  <si>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</si>
  <si>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</si>
  <si>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</si>
  <si>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</si>
  <si>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</si>
  <si>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</si>
  <si>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</si>
  <si>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</si>
  <si>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</si>
  <si>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</si>
  <si>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</si>
  <si>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</si>
  <si>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</si>
  <si>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</si>
  <si>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</si>
  <si>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</si>
  <si>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</si>
  <si>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</si>
  <si>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</si>
  <si>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</si>
  <si>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</si>
  <si>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</si>
  <si>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</si>
  <si>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</si>
  <si>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</si>
  <si>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</si>
  <si>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</si>
  <si>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</si>
  <si>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</si>
  <si>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</si>
  <si>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</si>
  <si>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</si>
  <si>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</si>
  <si>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</si>
  <si>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</si>
  <si>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</si>
  <si>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</si>
  <si>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</si>
  <si>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</si>
  <si>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</si>
  <si>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</si>
  <si>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</si>
  <si>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</si>
  <si>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</si>
  <si>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</si>
  <si>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</si>
  <si>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</si>
  <si>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</si>
  <si>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</si>
  <si>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</si>
  <si>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</si>
  <si>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</si>
  <si>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</si>
  <si>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</si>
  <si>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</si>
  <si>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</si>
  <si>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</si>
  <si>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</si>
  <si>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</si>
  <si>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</si>
  <si>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</si>
  <si>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</si>
  <si>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</si>
  <si>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</si>
  <si>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</si>
  <si>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</si>
  <si>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</si>
  <si>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</si>
  <si>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</si>
  <si>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</si>
  <si>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</si>
  <si>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</si>
  <si>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</si>
  <si>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</si>
  <si>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</si>
  <si>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</si>
  <si>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</si>
  <si>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</si>
  <si>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</si>
  <si>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</si>
  <si>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</si>
  <si>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</si>
  <si>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</si>
  <si>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</si>
  <si>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</si>
  <si>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</si>
  <si>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</si>
  <si>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</si>
  <si>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</si>
  <si>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</si>
  <si>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</si>
  <si>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</si>
  <si>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</si>
  <si>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</si>
  <si>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</si>
  <si>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</si>
  <si>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</si>
  <si>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</si>
  <si>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</si>
  <si>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</si>
  <si>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</si>
  <si>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</si>
  <si>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</si>
  <si>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</si>
  <si>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</si>
  <si>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</si>
  <si>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</si>
  <si>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</si>
  <si>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</si>
  <si>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</si>
  <si>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</si>
  <si>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</si>
  <si>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</si>
  <si>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</si>
  <si>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</si>
  <si>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</si>
  <si>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</si>
  <si>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</si>
  <si>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</si>
  <si>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</si>
  <si>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</si>
  <si>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</si>
  <si>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</si>
  <si>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</si>
  <si>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</si>
  <si>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</si>
  <si>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</si>
  <si>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</si>
  <si>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</si>
  <si>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</si>
  <si>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</si>
  <si>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</si>
  <si>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</si>
  <si>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</si>
  <si>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</si>
  <si>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</si>
  <si>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</si>
  <si>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</si>
  <si>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0.83</t>
  </si>
  <si>
    <t>▲ 2.81</t>
  </si>
  <si>
    <t>水道事業会計</t>
  </si>
  <si>
    <t>公共下水道事業会計</t>
  </si>
  <si>
    <t>一般会計</t>
  </si>
  <si>
    <t>国民健康保険事業特別会計</t>
  </si>
  <si>
    <t>介護保険事業特別会計</t>
  </si>
  <si>
    <t>農業集落排水事業特別会計</t>
  </si>
  <si>
    <t>母子父子寡婦福祉資金貸付事業特別会計</t>
  </si>
  <si>
    <t>後期高齢者医療事業特別会計</t>
  </si>
  <si>
    <t>その他会計（赤字）</t>
  </si>
  <si>
    <t>その他会計（黒字）</t>
  </si>
  <si>
    <t>川越地区消防組会</t>
    <rPh sb="0" eb="2">
      <t>カワゴエ</t>
    </rPh>
    <rPh sb="2" eb="4">
      <t>チク</t>
    </rPh>
    <rPh sb="4" eb="6">
      <t>ショウボウ</t>
    </rPh>
    <rPh sb="6" eb="7">
      <t>クミ</t>
    </rPh>
    <rPh sb="7" eb="8">
      <t>カイ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</si>
  <si>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</si>
  <si>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</si>
  <si>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</si>
  <si>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</si>
  <si>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川越市勤労者福祉サービスセンター</t>
    <rPh sb="0" eb="3">
      <t>カワゴエシ</t>
    </rPh>
    <rPh sb="3" eb="6">
      <t>キンロウシャ</t>
    </rPh>
    <rPh sb="6" eb="8">
      <t>フクシ</t>
    </rPh>
    <phoneticPr fontId="2"/>
  </si>
  <si>
    <t>川越市施設管理公社</t>
    <rPh sb="0" eb="3">
      <t>カワゴエシ</t>
    </rPh>
    <rPh sb="3" eb="5">
      <t>シセツ</t>
    </rPh>
    <rPh sb="5" eb="7">
      <t>カンリ</t>
    </rPh>
    <rPh sb="7" eb="9">
      <t>コウシャ</t>
    </rPh>
    <phoneticPr fontId="2"/>
  </si>
  <si>
    <t>川越市総合卸売市場</t>
    <rPh sb="0" eb="3">
      <t>カワゴエシ</t>
    </rPh>
    <rPh sb="3" eb="5">
      <t>ソウゴウ</t>
    </rPh>
    <rPh sb="5" eb="7">
      <t>オロシウリ</t>
    </rPh>
    <rPh sb="7" eb="9">
      <t>イチバ</t>
    </rPh>
    <phoneticPr fontId="2"/>
  </si>
  <si>
    <t>川越都市開発</t>
    <rPh sb="0" eb="2">
      <t>カワゴエ</t>
    </rPh>
    <rPh sb="2" eb="4">
      <t>トシ</t>
    </rPh>
    <rPh sb="4" eb="6">
      <t>カイハツ</t>
    </rPh>
    <phoneticPr fontId="2"/>
  </si>
  <si>
    <t>川越土地開発公社</t>
    <rPh sb="0" eb="2">
      <t>カワゴエ</t>
    </rPh>
    <rPh sb="2" eb="4">
      <t>トチ</t>
    </rPh>
    <rPh sb="4" eb="6">
      <t>カイハツ</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</si>
</sst>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27843</c:v>
                </c:pt>
                <c:pt idx="1">
                  <c:v>40472</c:v>
                </c:pt>
                <c:pt idx="2">
                  <c:v>47977</c:v>
                </c:pt>
                <c:pt idx="3">
                  <c:v>28685</c:v>
                </c:pt>
                <c:pt idx="4">
                  <c:v>36230</c:v>
                </c:pt>
              </c:numCache>
            </c:numRef>
          </c:val>
          <c:smooth val="0"/>
        </c:ser>
        <c:dLbls>
          <c:showLegendKey val="0"/>
          <c:showVal val="0"/>
          <c:showCatName val="0"/>
          <c:showSerName val="0"/>
          <c:showPercent val="0"/>
          <c:showBubbleSize val="0"/>
        </c:dLbls>
        <c:marker val="1"/>
        <c:smooth val="0"/>
        <c:axId val="213166800"/>
        <c:axId val="214203744"/>
      </c:lineChart>
      <c:catAx>
        <c:axId val="21316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203744"/>
        <c:crosses val="autoZero"/>
        <c:auto val="1"/>
        <c:lblAlgn val="ctr"/>
        <c:lblOffset val="100"/>
        <c:tickLblSkip val="1"/>
        <c:tickMarkSkip val="1"/>
        <c:noMultiLvlLbl val="0"/>
      </c:catAx>
      <c:valAx>
        <c:axId val="2142037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16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6.24</c:v>
                </c:pt>
                <c:pt idx="1">
                  <c:v>7.91</c:v>
                </c:pt>
                <c:pt idx="2">
                  <c:v>8.35</c:v>
                </c:pt>
                <c:pt idx="3">
                  <c:v>7.99</c:v>
                </c:pt>
                <c:pt idx="4">
                  <c:v>5.67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8.07</c:v>
                </c:pt>
                <c:pt idx="2">
                  <c:v>9.2200000000000006</c:v>
                </c:pt>
                <c:pt idx="3">
                  <c:v>8.6999999999999993</c:v>
                </c:pt>
                <c:pt idx="4">
                  <c:v>8.0399999999999991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0598016"/>
        <c:axId val="39059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0.71</c:v>
                </c:pt>
                <c:pt idx="1">
                  <c:v>4.2300000000000004</c:v>
                </c:pt>
                <c:pt idx="2">
                  <c:v>1.56</c:v>
                </c:pt>
                <c:pt idx="3">
                  <c:v>-0.83</c:v>
                </c:pt>
                <c:pt idx="4">
                  <c:v>-2.81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0598016"/>
        <c:axId val="390598400"/>
      </c:lineChart>
      <c:catAx>
        <c:axId val="3905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598400"/>
        <c:crosses val="autoZero"/>
        <c:auto val="1"/>
        <c:lblAlgn val="ctr"/>
        <c:lblOffset val="100"/>
        <c:tickLblSkip val="1"/>
        <c:tickMarkSkip val="1"/>
        <c:noMultiLvlLbl val="0"/>
      </c:catAx>
      <c:valAx>
        <c:axId val="3905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5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0.19</c:v>
                </c:pt>
                <c:pt idx="4">
                  <c:v>#N/A</c:v>
                </c:pt>
                <c:pt idx="5">
                  <c:v>0.1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0.03</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1.44</c:v>
                </c:pt>
                <c:pt idx="4">
                  <c:v>#N/A</c:v>
                </c:pt>
                <c:pt idx="5">
                  <c:v>1.98</c:v>
                </c:pt>
                <c:pt idx="6">
                  <c:v>#N/A</c:v>
                </c:pt>
                <c:pt idx="7">
                  <c:v>1.32</c:v>
                </c:pt>
                <c:pt idx="8">
                  <c:v>#N/A</c:v>
                </c:pt>
                <c:pt idx="9">
                  <c:v>1.4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3.08</c:v>
                </c:pt>
                <c:pt idx="2">
                  <c:v>#N/A</c:v>
                </c:pt>
                <c:pt idx="3">
                  <c:v>3.31</c:v>
                </c:pt>
                <c:pt idx="4">
                  <c:v>#N/A</c:v>
                </c:pt>
                <c:pt idx="5">
                  <c:v>2.99</c:v>
                </c:pt>
                <c:pt idx="6">
                  <c:v>#N/A</c:v>
                </c:pt>
                <c:pt idx="7">
                  <c:v>1.01</c:v>
                </c:pt>
                <c:pt idx="8">
                  <c:v>#N/A</c:v>
                </c:pt>
                <c:pt idx="9">
                  <c:v>3.06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6.03</c:v>
                </c:pt>
                <c:pt idx="2">
                  <c:v>#N/A</c:v>
                </c:pt>
                <c:pt idx="3">
                  <c:v>7.74</c:v>
                </c:pt>
                <c:pt idx="4">
                  <c:v>#N/A</c:v>
                </c:pt>
                <c:pt idx="5">
                  <c:v>8.1999999999999993</c:v>
                </c:pt>
                <c:pt idx="6">
                  <c:v>#N/A</c:v>
                </c:pt>
                <c:pt idx="7">
                  <c:v>7.85</c:v>
                </c:pt>
                <c:pt idx="8">
                  <c:v>#N/A</c:v>
                </c:pt>
                <c:pt idx="9">
                  <c:v>5.59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c:v>
                </c:pt>
                <c:pt idx="2">
                  <c:v>#N/A</c:v>
                </c:pt>
                <c:pt idx="3">
                  <c:v>3.14</c:v>
                </c:pt>
                <c:pt idx="4">
                  <c:v>#N/A</c:v>
                </c:pt>
                <c:pt idx="5">
                  <c:v>3.9</c:v>
                </c:pt>
                <c:pt idx="6">
                  <c:v>#N/A</c:v>
                </c:pt>
                <c:pt idx="7">
                  <c:v>4.96</c:v>
                </c:pt>
                <c:pt idx="8">
                  <c:v>#N/A</c:v>
                </c:pt>
                <c:pt idx="9">
                  <c:v>5.92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8.0399999999999991</c:v>
                </c:pt>
                <c:pt idx="2">
                  <c:v>#N/A</c:v>
                </c:pt>
                <c:pt idx="3">
                  <c:v>6.68</c:v>
                </c:pt>
                <c:pt idx="4">
                  <c:v>#N/A</c:v>
                </c:pt>
                <c:pt idx="5">
                  <c:v>6.67</c:v>
                </c:pt>
                <c:pt idx="6">
                  <c:v>#N/A</c:v>
                </c:pt>
                <c:pt idx="7">
                  <c:v>6.79</c:v>
                </c:pt>
                <c:pt idx="8">
                  <c:v>#N/A</c:v>
                </c:pt>
                <c:pt idx="9">
                  <c:v>6.66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4179192"/>
        <c:axId val="390559128"/>
      </c:barChart>
      <c:catAx>
        <c:axId val="21417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559128"/>
        <c:crosses val="autoZero"/>
        <c:auto val="1"/>
        <c:lblAlgn val="ctr"/>
        <c:lblOffset val="100"/>
        <c:tickLblSkip val="1"/>
        <c:tickMarkSkip val="1"/>
        <c:noMultiLvlLbl val="0"/>
      </c:catAx>
      <c:valAx>
        <c:axId val="390559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79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8222</c:v>
                </c:pt>
                <c:pt idx="5">
                  <c:v>8455</c:v>
                </c:pt>
                <c:pt idx="8">
                  <c:v>8464</c:v>
                </c:pt>
                <c:pt idx="11">
                  <c:v>7864</c:v>
                </c:pt>
                <c:pt idx="14">
                  <c:v>8162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1031</c:v>
                </c:pt>
                <c:pt idx="3">
                  <c:v>739</c:v>
                </c:pt>
                <c:pt idx="6">
                  <c:v>515</c:v>
                </c:pt>
                <c:pt idx="9">
                  <c:v>864</c:v>
                </c:pt>
                <c:pt idx="12">
                  <c:v>367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256</c:v>
                </c:pt>
                <c:pt idx="3">
                  <c:v>175</c:v>
                </c:pt>
                <c:pt idx="6">
                  <c:v>182</c:v>
                </c:pt>
                <c:pt idx="9">
                  <c:v>306</c:v>
                </c:pt>
                <c:pt idx="12">
                  <c:v>299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1301</c:v>
                </c:pt>
                <c:pt idx="3">
                  <c:v>1223</c:v>
                </c:pt>
                <c:pt idx="6">
                  <c:v>1123</c:v>
                </c:pt>
                <c:pt idx="9">
                  <c:v>1175</c:v>
                </c:pt>
                <c:pt idx="12">
                  <c:v>1166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10049</c:v>
                </c:pt>
                <c:pt idx="3">
                  <c:v>10127</c:v>
                </c:pt>
                <c:pt idx="6">
                  <c:v>9581</c:v>
                </c:pt>
                <c:pt idx="9">
                  <c:v>8786</c:v>
                </c:pt>
                <c:pt idx="12">
                  <c:v>9223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7442112"/>
        <c:axId val="39706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4415</c:v>
                </c:pt>
                <c:pt idx="2">
                  <c:v>#N/A</c:v>
                </c:pt>
                <c:pt idx="3">
                  <c:v>#N/A</c:v>
                </c:pt>
                <c:pt idx="4">
                  <c:v>3809</c:v>
                </c:pt>
                <c:pt idx="5">
                  <c:v>#N/A</c:v>
                </c:pt>
                <c:pt idx="6">
                  <c:v>#N/A</c:v>
                </c:pt>
                <c:pt idx="7">
                  <c:v>2937</c:v>
                </c:pt>
                <c:pt idx="8">
                  <c:v>#N/A</c:v>
                </c:pt>
                <c:pt idx="9">
                  <c:v>#N/A</c:v>
                </c:pt>
                <c:pt idx="10">
                  <c:v>3267</c:v>
                </c:pt>
                <c:pt idx="11">
                  <c:v>#N/A</c:v>
                </c:pt>
                <c:pt idx="12">
                  <c:v>#N/A</c:v>
                </c:pt>
                <c:pt idx="13">
                  <c:v>2893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7442112"/>
        <c:axId val="397061776"/>
      </c:lineChart>
      <c:catAx>
        <c:axId val="3974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061776"/>
        <c:crosses val="autoZero"/>
        <c:auto val="1"/>
        <c:lblAlgn val="ctr"/>
        <c:lblOffset val="100"/>
        <c:tickLblSkip val="1"/>
        <c:tickMarkSkip val="1"/>
        <c:noMultiLvlLbl val="0"/>
      </c:catAx>
      <c:valAx>
        <c:axId val="39706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4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64461</c:v>
                </c:pt>
                <c:pt idx="5">
                  <c:v>64827</c:v>
                </c:pt>
                <c:pt idx="8">
                  <c:v>64924</c:v>
                </c:pt>
                <c:pt idx="11">
                  <c:v>63642</c:v>
                </c:pt>
                <c:pt idx="14">
                  <c:v>62804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26147</c:v>
                </c:pt>
                <c:pt idx="5">
                  <c:v>26397</c:v>
                </c:pt>
                <c:pt idx="8">
                  <c:v>26818</c:v>
                </c:pt>
                <c:pt idx="11">
                  <c:v>26065</c:v>
                </c:pt>
                <c:pt idx="14">
                  <c:v>27534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7717</c:v>
                </c:pt>
                <c:pt idx="5">
                  <c:v>9673</c:v>
                </c:pt>
                <c:pt idx="8">
                  <c:v>10226</c:v>
                </c:pt>
                <c:pt idx="11">
                  <c:v>10847</c:v>
                </c:pt>
                <c:pt idx="14">
                  <c:v>11674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183</c:v>
                </c:pt>
                <c:pt idx="3">
                  <c:v>152</c:v>
                </c:pt>
                <c:pt idx="6">
                  <c:v>72</c:v>
                </c:pt>
                <c:pt idx="9">
                  <c:v>32</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16061</c:v>
                </c:pt>
                <c:pt idx="3">
                  <c:v>15578</c:v>
                </c:pt>
                <c:pt idx="6">
                  <c:v>14430</c:v>
                </c:pt>
                <c:pt idx="9">
                  <c:v>13672</c:v>
                </c:pt>
                <c:pt idx="12">
                  <c:v>14613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937</c:v>
                </c:pt>
                <c:pt idx="3">
                  <c:v>928</c:v>
                </c:pt>
                <c:pt idx="6">
                  <c:v>1463</c:v>
                </c:pt>
                <c:pt idx="9">
                  <c:v>1221</c:v>
                </c:pt>
                <c:pt idx="12">
                  <c:v>1054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16131</c:v>
                </c:pt>
                <c:pt idx="3">
                  <c:v>16245</c:v>
                </c:pt>
                <c:pt idx="6">
                  <c:v>15550</c:v>
                </c:pt>
                <c:pt idx="9">
                  <c:v>14660</c:v>
                </c:pt>
                <c:pt idx="12">
                  <c:v>13631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14457</c:v>
                </c:pt>
                <c:pt idx="3">
                  <c:v>12191</c:v>
                </c:pt>
                <c:pt idx="6">
                  <c:v>10585</c:v>
                </c:pt>
                <c:pt idx="9">
                  <c:v>8649</c:v>
                </c:pt>
                <c:pt idx="12">
                  <c:v>9349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89160</c:v>
                </c:pt>
                <c:pt idx="3">
                  <c:v>91474</c:v>
                </c:pt>
                <c:pt idx="6">
                  <c:v>97992</c:v>
                </c:pt>
                <c:pt idx="9">
                  <c:v>98742</c:v>
                </c:pt>
                <c:pt idx="12">
                  <c:v>101060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8465248"/>
        <c:axId val="38872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38605</c:v>
                </c:pt>
                <c:pt idx="2">
                  <c:v>#N/A</c:v>
                </c:pt>
                <c:pt idx="3">
                  <c:v>#N/A</c:v>
                </c:pt>
                <c:pt idx="4">
                  <c:v>35670</c:v>
                </c:pt>
                <c:pt idx="5">
                  <c:v>#N/A</c:v>
                </c:pt>
                <c:pt idx="6">
                  <c:v>#N/A</c:v>
                </c:pt>
                <c:pt idx="7">
                  <c:v>38124</c:v>
                </c:pt>
                <c:pt idx="8">
                  <c:v>#N/A</c:v>
                </c:pt>
                <c:pt idx="9">
                  <c:v>#N/A</c:v>
                </c:pt>
                <c:pt idx="10">
                  <c:v>36422</c:v>
                </c:pt>
                <c:pt idx="11">
                  <c:v>#N/A</c:v>
                </c:pt>
                <c:pt idx="12">
                  <c:v>#N/A</c:v>
                </c:pt>
                <c:pt idx="13">
                  <c:v>37701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8465248"/>
        <c:axId val="388727504"/>
      </c:lineChart>
      <c:catAx>
        <c:axId val="3984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727504"/>
        <c:crosses val="autoZero"/>
        <c:auto val="1"/>
        <c:lblAlgn val="ctr"/>
        <c:lblOffset val="100"/>
        <c:tickLblSkip val="1"/>
        <c:tickMarkSkip val="1"/>
        <c:noMultiLvlLbl val="0"/>
      </c:catAx>
      <c:valAx>
        <c:axId val="38872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4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年度については、前年度と比較して元利償還金が増となったものの、算入公債費等も増となったこと等により、実質公債費比率の分子の値が減少した。</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年度については、前年度と比較して地方債現在高や退職手当負担見込み額、債務負担行為に基づく支出予定額の増等により将来負担額が増加した。</a:t>
          </a:r>
        </a:p>
        <a:p>
          <a:r>
            <a:rPr kumimoji="1" lang="ja-JP" altLang="en-US" sz="1400">
              <a:latin typeface="ＭＳ ゴシック" pitchFamily="49" charset="-128"/>
              <a:ea typeface="ＭＳ ゴシック" pitchFamily="49" charset="-128"/>
            </a:rPr>
            <a:t>　今後についても、大規模事業の進展により、将来負担額の増が見込まれる。その中においても適正な水準で比率が推移するよう、計画的な財政運営に努める。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財政力指数については前年度と比べて</a:t>
          </a:r>
          <a:r>
            <a:rPr kumimoji="1" lang="en-US" altLang="ja-JP" sz="1300">
              <a:latin typeface="ＭＳ Ｐゴシック"/>
            </a:rPr>
            <a:t>0.1</a:t>
          </a:r>
          <a:r>
            <a:rPr kumimoji="1" lang="ja-JP" altLang="en-US" sz="1300">
              <a:latin typeface="ＭＳ Ｐゴシック"/>
            </a:rPr>
            <a:t>ポイント上昇した。税収入の状況から、類似団体を上回る状況が続いているが、今後についても、市税収入等の収納対策の徹底や行政運営の合理化・効率化により財政基盤の強化に努める。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40822</xdr:rowOff>
    </xdr:to>
    <xdr:cxnSp macro="">
      <xdr:nvCxnSpPr>
        <xdr:cNvPr id="76" name="直線コネクタ 75"/>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40822</xdr:rowOff>
    </xdr:from>
    <xdr:to>
      <xdr:col>3</xdr:col>
      <xdr:colOff>279400</xdr:colOff>
      <xdr:row>40</xdr:row>
      <xdr:rowOff>40822</xdr:rowOff>
    </xdr:to>
    <xdr:cxnSp macro="">
      <xdr:nvCxnSpPr>
        <xdr:cNvPr id="79" name="直線コネクタ 78"/>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3" name="円/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5" name="円/楕円 94"/>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6" name="テキスト ボックス 95"/>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97" name="円/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経常収支比率については前年度に比べて</a:t>
          </a:r>
          <a:r>
            <a:rPr kumimoji="1" lang="en-US" altLang="ja-JP" sz="1300">
              <a:latin typeface="ＭＳ Ｐゴシック"/>
            </a:rPr>
            <a:t>2.6</a:t>
          </a:r>
          <a:r>
            <a:rPr kumimoji="1" lang="ja-JP" altLang="en-US" sz="1300">
              <a:latin typeface="ＭＳ Ｐゴシック"/>
            </a:rPr>
            <a:t>ポイント上昇した。</a:t>
          </a:r>
        </a:p>
        <a:p>
          <a:r>
            <a:rPr kumimoji="1" lang="ja-JP" altLang="en-US" sz="1300">
              <a:latin typeface="ＭＳ Ｐゴシック"/>
            </a:rPr>
            <a:t>　依然として</a:t>
          </a:r>
          <a:r>
            <a:rPr kumimoji="1" lang="en-US" altLang="ja-JP" sz="1300">
              <a:latin typeface="ＭＳ Ｐゴシック"/>
            </a:rPr>
            <a:t>90</a:t>
          </a:r>
          <a:r>
            <a:rPr kumimoji="1" lang="ja-JP" altLang="en-US" sz="1300">
              <a:latin typeface="ＭＳ Ｐゴシック"/>
            </a:rPr>
            <a:t>％代が続き、また類似団体を上回る状況が続いており、財政構造の硬直化が懸念される状況であるため、行財政改革の推進等により、早期改善に努める。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6138</xdr:rowOff>
    </xdr:from>
    <xdr:to>
      <xdr:col>7</xdr:col>
      <xdr:colOff>152400</xdr:colOff>
      <xdr:row>66</xdr:row>
      <xdr:rowOff>110702</xdr:rowOff>
    </xdr:to>
    <xdr:cxnSp macro="">
      <xdr:nvCxnSpPr>
        <xdr:cNvPr id="133" name="直線コネクタ 132"/>
        <xdr:cNvCxnSpPr/>
      </xdr:nvCxnSpPr>
      <xdr:spPr>
        <a:xfrm>
          <a:off x="4114800" y="11321838"/>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6138</xdr:rowOff>
    </xdr:from>
    <xdr:to>
      <xdr:col>6</xdr:col>
      <xdr:colOff>0</xdr:colOff>
      <xdr:row>66</xdr:row>
      <xdr:rowOff>50377</xdr:rowOff>
    </xdr:to>
    <xdr:cxnSp macro="">
      <xdr:nvCxnSpPr>
        <xdr:cNvPr id="136" name="直線コネクタ 135"/>
        <xdr:cNvCxnSpPr/>
      </xdr:nvCxnSpPr>
      <xdr:spPr>
        <a:xfrm flipV="1">
          <a:off x="3225800" y="113218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10160</xdr:rowOff>
    </xdr:from>
    <xdr:to>
      <xdr:col>4</xdr:col>
      <xdr:colOff>482600</xdr:colOff>
      <xdr:row>66</xdr:row>
      <xdr:rowOff>50377</xdr:rowOff>
    </xdr:to>
    <xdr:cxnSp macro="">
      <xdr:nvCxnSpPr>
        <xdr:cNvPr id="139" name="直線コネクタ 138"/>
        <xdr:cNvCxnSpPr/>
      </xdr:nvCxnSpPr>
      <xdr:spPr>
        <a:xfrm>
          <a:off x="2336800" y="113258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10160</xdr:rowOff>
    </xdr:from>
    <xdr:to>
      <xdr:col>3</xdr:col>
      <xdr:colOff>279400</xdr:colOff>
      <xdr:row>66</xdr:row>
      <xdr:rowOff>10160</xdr:rowOff>
    </xdr:to>
    <xdr:cxnSp macro="">
      <xdr:nvCxnSpPr>
        <xdr:cNvPr id="142" name="直線コネクタ 141"/>
        <xdr:cNvCxnSpPr/>
      </xdr:nvCxnSpPr>
      <xdr:spPr>
        <a:xfrm>
          <a:off x="1447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59902</xdr:rowOff>
    </xdr:from>
    <xdr:to>
      <xdr:col>7</xdr:col>
      <xdr:colOff>203200</xdr:colOff>
      <xdr:row>66</xdr:row>
      <xdr:rowOff>161502</xdr:rowOff>
    </xdr:to>
    <xdr:sp macro="" textlink="">
      <xdr:nvSpPr>
        <xdr:cNvPr id="152" name="円/楕円 151"/>
        <xdr:cNvSpPr/>
      </xdr:nvSpPr>
      <xdr:spPr>
        <a:xfrm>
          <a:off x="4902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31979</xdr:rowOff>
    </xdr:from>
    <xdr:ext cx="762000" cy="259045"/>
    <xdr:sp macro="" textlink="">
      <xdr:nvSpPr>
        <xdr:cNvPr id="153" name="財政構造の弾力性該当値テキスト"/>
        <xdr:cNvSpPr txBox="1"/>
      </xdr:nvSpPr>
      <xdr:spPr>
        <a:xfrm>
          <a:off x="5041900" y="1134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126788</xdr:rowOff>
    </xdr:from>
    <xdr:to>
      <xdr:col>6</xdr:col>
      <xdr:colOff>50800</xdr:colOff>
      <xdr:row>66</xdr:row>
      <xdr:rowOff>56938</xdr:rowOff>
    </xdr:to>
    <xdr:sp macro="" textlink="">
      <xdr:nvSpPr>
        <xdr:cNvPr id="154" name="円/楕円 153"/>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41715</xdr:rowOff>
    </xdr:from>
    <xdr:ext cx="736600" cy="259045"/>
    <xdr:sp macro="" textlink="">
      <xdr:nvSpPr>
        <xdr:cNvPr id="155" name="テキスト ボックス 154"/>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171027</xdr:rowOff>
    </xdr:from>
    <xdr:to>
      <xdr:col>4</xdr:col>
      <xdr:colOff>533400</xdr:colOff>
      <xdr:row>66</xdr:row>
      <xdr:rowOff>101177</xdr:rowOff>
    </xdr:to>
    <xdr:sp macro="" textlink="">
      <xdr:nvSpPr>
        <xdr:cNvPr id="156" name="円/楕円 155"/>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85954</xdr:rowOff>
    </xdr:from>
    <xdr:ext cx="762000" cy="259045"/>
    <xdr:sp macro="" textlink="">
      <xdr:nvSpPr>
        <xdr:cNvPr id="157" name="テキスト ボックス 156"/>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8" name="円/楕円 157"/>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9" name="テキスト ボックス 158"/>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60" name="円/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人口１人当たり人件費・物件費等決算額は前年度に比べ</a:t>
          </a:r>
          <a:r>
            <a:rPr kumimoji="1" lang="en-US" altLang="ja-JP" sz="1300">
              <a:latin typeface="ＭＳ Ｐゴシック"/>
            </a:rPr>
            <a:t>583</a:t>
          </a:r>
          <a:r>
            <a:rPr kumimoji="1" lang="ja-JP" altLang="en-US" sz="1300">
              <a:latin typeface="ＭＳ Ｐゴシック"/>
            </a:rPr>
            <a:t>円減少した。その主な要因は、人件費は増加したものの、物件費が減少したことや、人口が微増したことなどによるものである。</a:t>
          </a:r>
        </a:p>
        <a:p>
          <a:r>
            <a:rPr kumimoji="1" lang="ja-JP" altLang="en-US" sz="1300">
              <a:latin typeface="ＭＳ Ｐゴシック"/>
            </a:rPr>
            <a:t>　全国平均を下回る状況ではあるが、経常経費の見直しを図り、物件費の抑制に努める。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51321</xdr:rowOff>
    </xdr:from>
    <xdr:to>
      <xdr:col>7</xdr:col>
      <xdr:colOff>152400</xdr:colOff>
      <xdr:row>81</xdr:row>
      <xdr:rowOff>54525</xdr:rowOff>
    </xdr:to>
    <xdr:cxnSp macro="">
      <xdr:nvCxnSpPr>
        <xdr:cNvPr id="196" name="直線コネクタ 195"/>
        <xdr:cNvCxnSpPr/>
      </xdr:nvCxnSpPr>
      <xdr:spPr>
        <a:xfrm flipV="1">
          <a:off x="4114800" y="13938771"/>
          <a:ext cx="8382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27459</xdr:rowOff>
    </xdr:from>
    <xdr:to>
      <xdr:col>6</xdr:col>
      <xdr:colOff>0</xdr:colOff>
      <xdr:row>81</xdr:row>
      <xdr:rowOff>54525</xdr:rowOff>
    </xdr:to>
    <xdr:cxnSp macro="">
      <xdr:nvCxnSpPr>
        <xdr:cNvPr id="199" name="直線コネクタ 198"/>
        <xdr:cNvCxnSpPr/>
      </xdr:nvCxnSpPr>
      <xdr:spPr>
        <a:xfrm>
          <a:off x="3225800" y="13914909"/>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127391</xdr:rowOff>
    </xdr:from>
    <xdr:to>
      <xdr:col>4</xdr:col>
      <xdr:colOff>482600</xdr:colOff>
      <xdr:row>81</xdr:row>
      <xdr:rowOff>27459</xdr:rowOff>
    </xdr:to>
    <xdr:cxnSp macro="">
      <xdr:nvCxnSpPr>
        <xdr:cNvPr id="202" name="直線コネクタ 201"/>
        <xdr:cNvCxnSpPr/>
      </xdr:nvCxnSpPr>
      <xdr:spPr>
        <a:xfrm>
          <a:off x="2336800" y="13843391"/>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127391</xdr:rowOff>
    </xdr:from>
    <xdr:to>
      <xdr:col>3</xdr:col>
      <xdr:colOff>279400</xdr:colOff>
      <xdr:row>80</xdr:row>
      <xdr:rowOff>135139</xdr:rowOff>
    </xdr:to>
    <xdr:cxnSp macro="">
      <xdr:nvCxnSpPr>
        <xdr:cNvPr id="205" name="直線コネクタ 204"/>
        <xdr:cNvCxnSpPr/>
      </xdr:nvCxnSpPr>
      <xdr:spPr>
        <a:xfrm flipV="1">
          <a:off x="1447800" y="13843391"/>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521</xdr:rowOff>
    </xdr:from>
    <xdr:to>
      <xdr:col>7</xdr:col>
      <xdr:colOff>203200</xdr:colOff>
      <xdr:row>81</xdr:row>
      <xdr:rowOff>102121</xdr:rowOff>
    </xdr:to>
    <xdr:sp macro="" textlink="">
      <xdr:nvSpPr>
        <xdr:cNvPr id="215" name="円/楕円 214"/>
        <xdr:cNvSpPr/>
      </xdr:nvSpPr>
      <xdr:spPr>
        <a:xfrm>
          <a:off x="4902200" y="138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17048</xdr:rowOff>
    </xdr:from>
    <xdr:ext cx="762000" cy="259045"/>
    <xdr:sp macro="" textlink="">
      <xdr:nvSpPr>
        <xdr:cNvPr id="216" name="人件費・物件費等の状況該当値テキスト"/>
        <xdr:cNvSpPr txBox="1"/>
      </xdr:nvSpPr>
      <xdr:spPr>
        <a:xfrm>
          <a:off x="5041900" y="1373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3725</xdr:rowOff>
    </xdr:from>
    <xdr:to>
      <xdr:col>6</xdr:col>
      <xdr:colOff>50800</xdr:colOff>
      <xdr:row>81</xdr:row>
      <xdr:rowOff>105325</xdr:rowOff>
    </xdr:to>
    <xdr:sp macro="" textlink="">
      <xdr:nvSpPr>
        <xdr:cNvPr id="217" name="円/楕円 216"/>
        <xdr:cNvSpPr/>
      </xdr:nvSpPr>
      <xdr:spPr>
        <a:xfrm>
          <a:off x="40640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115502</xdr:rowOff>
    </xdr:from>
    <xdr:ext cx="736600" cy="259045"/>
    <xdr:sp macro="" textlink="">
      <xdr:nvSpPr>
        <xdr:cNvPr id="218" name="テキスト ボックス 217"/>
        <xdr:cNvSpPr txBox="1"/>
      </xdr:nvSpPr>
      <xdr:spPr>
        <a:xfrm>
          <a:off x="3733800" y="1366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148109</xdr:rowOff>
    </xdr:from>
    <xdr:to>
      <xdr:col>4</xdr:col>
      <xdr:colOff>533400</xdr:colOff>
      <xdr:row>81</xdr:row>
      <xdr:rowOff>78259</xdr:rowOff>
    </xdr:to>
    <xdr:sp macro="" textlink="">
      <xdr:nvSpPr>
        <xdr:cNvPr id="219" name="円/楕円 218"/>
        <xdr:cNvSpPr/>
      </xdr:nvSpPr>
      <xdr:spPr>
        <a:xfrm>
          <a:off x="3175000" y="138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88436</xdr:rowOff>
    </xdr:from>
    <xdr:ext cx="762000" cy="259045"/>
    <xdr:sp macro="" textlink="">
      <xdr:nvSpPr>
        <xdr:cNvPr id="220" name="テキスト ボックス 219"/>
        <xdr:cNvSpPr txBox="1"/>
      </xdr:nvSpPr>
      <xdr:spPr>
        <a:xfrm>
          <a:off x="2844800" y="136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76591</xdr:rowOff>
    </xdr:from>
    <xdr:to>
      <xdr:col>3</xdr:col>
      <xdr:colOff>330200</xdr:colOff>
      <xdr:row>81</xdr:row>
      <xdr:rowOff>6741</xdr:rowOff>
    </xdr:to>
    <xdr:sp macro="" textlink="">
      <xdr:nvSpPr>
        <xdr:cNvPr id="221" name="円/楕円 220"/>
        <xdr:cNvSpPr/>
      </xdr:nvSpPr>
      <xdr:spPr>
        <a:xfrm>
          <a:off x="2286000" y="137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16918</xdr:rowOff>
    </xdr:from>
    <xdr:ext cx="762000" cy="259045"/>
    <xdr:sp macro="" textlink="">
      <xdr:nvSpPr>
        <xdr:cNvPr id="222" name="テキスト ボックス 221"/>
        <xdr:cNvSpPr txBox="1"/>
      </xdr:nvSpPr>
      <xdr:spPr>
        <a:xfrm>
          <a:off x="1955800" y="135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84339</xdr:rowOff>
    </xdr:from>
    <xdr:to>
      <xdr:col>2</xdr:col>
      <xdr:colOff>127000</xdr:colOff>
      <xdr:row>81</xdr:row>
      <xdr:rowOff>14489</xdr:rowOff>
    </xdr:to>
    <xdr:sp macro="" textlink="">
      <xdr:nvSpPr>
        <xdr:cNvPr id="223" name="円/楕円 222"/>
        <xdr:cNvSpPr/>
      </xdr:nvSpPr>
      <xdr:spPr>
        <a:xfrm>
          <a:off x="1397000" y="138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24666</xdr:rowOff>
    </xdr:from>
    <xdr:ext cx="762000" cy="259045"/>
    <xdr:sp macro="" textlink="">
      <xdr:nvSpPr>
        <xdr:cNvPr id="224" name="テキスト ボックス 223"/>
        <xdr:cNvSpPr txBox="1"/>
      </xdr:nvSpPr>
      <xdr:spPr>
        <a:xfrm>
          <a:off x="1066800" y="135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ラスパイレス指数が下がった主な変動要因は、経験年数が</a:t>
          </a:r>
          <a:r>
            <a:rPr kumimoji="1" lang="en-US" altLang="ja-JP" sz="1300">
              <a:latin typeface="ＭＳ Ｐゴシック"/>
            </a:rPr>
            <a:t>30</a:t>
          </a:r>
          <a:r>
            <a:rPr kumimoji="1" lang="ja-JP" altLang="en-US" sz="1300">
              <a:latin typeface="ＭＳ Ｐゴシック"/>
            </a:rPr>
            <a:t>以上</a:t>
          </a:r>
          <a:r>
            <a:rPr kumimoji="1" lang="en-US" altLang="ja-JP" sz="1300">
              <a:latin typeface="ＭＳ Ｐゴシック"/>
            </a:rPr>
            <a:t>35</a:t>
          </a:r>
          <a:r>
            <a:rPr kumimoji="1" lang="ja-JP" altLang="en-US" sz="1300">
              <a:latin typeface="ＭＳ Ｐゴシック"/>
            </a:rPr>
            <a:t>年未満の範囲において階層間異動があったため、前年と比較して</a:t>
          </a:r>
          <a:r>
            <a:rPr kumimoji="1" lang="en-US" altLang="ja-JP" sz="1300">
              <a:latin typeface="ＭＳ Ｐゴシック"/>
            </a:rPr>
            <a:t>0.5</a:t>
          </a:r>
          <a:r>
            <a:rPr kumimoji="1" lang="ja-JP" altLang="en-US" sz="1300">
              <a:latin typeface="ＭＳ Ｐゴシック"/>
            </a:rPr>
            <a:t>ポイント低下した。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今後も人事院の給与勧告等を踏まえ、給与の適正化に努める。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41804</xdr:rowOff>
    </xdr:from>
    <xdr:to>
      <xdr:col>24</xdr:col>
      <xdr:colOff>558800</xdr:colOff>
      <xdr:row>85</xdr:row>
      <xdr:rowOff>92075</xdr:rowOff>
    </xdr:to>
    <xdr:cxnSp macro="">
      <xdr:nvCxnSpPr>
        <xdr:cNvPr id="262" name="直線コネクタ 261"/>
        <xdr:cNvCxnSpPr/>
      </xdr:nvCxnSpPr>
      <xdr:spPr>
        <a:xfrm flipV="1">
          <a:off x="16179800" y="14615054"/>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41804</xdr:rowOff>
    </xdr:from>
    <xdr:to>
      <xdr:col>23</xdr:col>
      <xdr:colOff>406400</xdr:colOff>
      <xdr:row>85</xdr:row>
      <xdr:rowOff>92075</xdr:rowOff>
    </xdr:to>
    <xdr:cxnSp macro="">
      <xdr:nvCxnSpPr>
        <xdr:cNvPr id="265" name="直線コネクタ 264"/>
        <xdr:cNvCxnSpPr/>
      </xdr:nvCxnSpPr>
      <xdr:spPr>
        <a:xfrm>
          <a:off x="15290800" y="1461505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152929</xdr:rowOff>
    </xdr:from>
    <xdr:to>
      <xdr:col>22</xdr:col>
      <xdr:colOff>203200</xdr:colOff>
      <xdr:row>85</xdr:row>
      <xdr:rowOff>41804</xdr:rowOff>
    </xdr:to>
    <xdr:cxnSp macro="">
      <xdr:nvCxnSpPr>
        <xdr:cNvPr id="268" name="直線コネクタ 267"/>
        <xdr:cNvCxnSpPr/>
      </xdr:nvCxnSpPr>
      <xdr:spPr>
        <a:xfrm>
          <a:off x="14401800" y="145547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152929</xdr:rowOff>
    </xdr:from>
    <xdr:to>
      <xdr:col>21</xdr:col>
      <xdr:colOff>0</xdr:colOff>
      <xdr:row>89</xdr:row>
      <xdr:rowOff>59796</xdr:rowOff>
    </xdr:to>
    <xdr:cxnSp macro="">
      <xdr:nvCxnSpPr>
        <xdr:cNvPr id="271" name="直線コネクタ 270"/>
        <xdr:cNvCxnSpPr/>
      </xdr:nvCxnSpPr>
      <xdr:spPr>
        <a:xfrm flipV="1">
          <a:off x="13512800" y="14554729"/>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162454</xdr:rowOff>
    </xdr:from>
    <xdr:to>
      <xdr:col>24</xdr:col>
      <xdr:colOff>609600</xdr:colOff>
      <xdr:row>85</xdr:row>
      <xdr:rowOff>92604</xdr:rowOff>
    </xdr:to>
    <xdr:sp macro="" textlink="">
      <xdr:nvSpPr>
        <xdr:cNvPr id="281" name="円/楕円 280"/>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134531</xdr:rowOff>
    </xdr:from>
    <xdr:ext cx="762000" cy="259045"/>
    <xdr:sp macro="" textlink="">
      <xdr:nvSpPr>
        <xdr:cNvPr id="282" name="給与水準   （国との比較）該当値テキスト"/>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83" name="円/楕円 282"/>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84" name="テキスト ボックス 283"/>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162454</xdr:rowOff>
    </xdr:from>
    <xdr:to>
      <xdr:col>22</xdr:col>
      <xdr:colOff>254000</xdr:colOff>
      <xdr:row>85</xdr:row>
      <xdr:rowOff>92604</xdr:rowOff>
    </xdr:to>
    <xdr:sp macro="" textlink="">
      <xdr:nvSpPr>
        <xdr:cNvPr id="285" name="円/楕円 284"/>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77381</xdr:rowOff>
    </xdr:from>
    <xdr:ext cx="762000" cy="259045"/>
    <xdr:sp macro="" textlink="">
      <xdr:nvSpPr>
        <xdr:cNvPr id="286" name="テキスト ボックス 285"/>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102129</xdr:rowOff>
    </xdr:from>
    <xdr:to>
      <xdr:col>21</xdr:col>
      <xdr:colOff>50800</xdr:colOff>
      <xdr:row>85</xdr:row>
      <xdr:rowOff>32279</xdr:rowOff>
    </xdr:to>
    <xdr:sp macro="" textlink="">
      <xdr:nvSpPr>
        <xdr:cNvPr id="287" name="円/楕円 286"/>
        <xdr:cNvSpPr/>
      </xdr:nvSpPr>
      <xdr:spPr>
        <a:xfrm>
          <a:off x="14351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17056</xdr:rowOff>
    </xdr:from>
    <xdr:ext cx="762000" cy="259045"/>
    <xdr:sp macro="" textlink="">
      <xdr:nvSpPr>
        <xdr:cNvPr id="288" name="テキスト ボックス 287"/>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89" name="円/楕円 288"/>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90" name="テキスト ボックス 289"/>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人口千人当たり職員数は前年度と比較して</a:t>
          </a:r>
          <a:r>
            <a:rPr kumimoji="1" lang="en-US" altLang="ja-JP" sz="1300">
              <a:latin typeface="ＭＳ Ｐゴシック"/>
            </a:rPr>
            <a:t>0.07</a:t>
          </a:r>
          <a:r>
            <a:rPr kumimoji="1" lang="ja-JP" altLang="en-US" sz="1300">
              <a:latin typeface="ＭＳ Ｐゴシック"/>
            </a:rPr>
            <a:t>ポイント低下した。主な要因は、ＰＦＩ導入を踏まえた学校給食センターの職員体制の見直し等によるものである。</a:t>
          </a:r>
        </a:p>
        <a:p>
          <a:r>
            <a:rPr kumimoji="1" lang="ja-JP" altLang="en-US" sz="1300">
              <a:latin typeface="ＭＳ Ｐゴシック"/>
            </a:rPr>
            <a:t>　今後も業務量に応じた適正な定員管理に努める。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109855</xdr:rowOff>
    </xdr:from>
    <xdr:to>
      <xdr:col>24</xdr:col>
      <xdr:colOff>558800</xdr:colOff>
      <xdr:row>60</xdr:row>
      <xdr:rowOff>138006</xdr:rowOff>
    </xdr:to>
    <xdr:cxnSp macro="">
      <xdr:nvCxnSpPr>
        <xdr:cNvPr id="325" name="直線コネクタ 324"/>
        <xdr:cNvCxnSpPr/>
      </xdr:nvCxnSpPr>
      <xdr:spPr>
        <a:xfrm flipV="1">
          <a:off x="16179800" y="1039685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138006</xdr:rowOff>
    </xdr:to>
    <xdr:cxnSp macro="">
      <xdr:nvCxnSpPr>
        <xdr:cNvPr id="328" name="直線コネクタ 327"/>
        <xdr:cNvCxnSpPr/>
      </xdr:nvCxnSpPr>
      <xdr:spPr>
        <a:xfrm>
          <a:off x="15290800" y="1035663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69638</xdr:rowOff>
    </xdr:from>
    <xdr:to>
      <xdr:col>22</xdr:col>
      <xdr:colOff>203200</xdr:colOff>
      <xdr:row>60</xdr:row>
      <xdr:rowOff>69638</xdr:rowOff>
    </xdr:to>
    <xdr:cxnSp macro="">
      <xdr:nvCxnSpPr>
        <xdr:cNvPr id="331" name="直線コネクタ 330"/>
        <xdr:cNvCxnSpPr/>
      </xdr:nvCxnSpPr>
      <xdr:spPr>
        <a:xfrm>
          <a:off x="14401800" y="10356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65617</xdr:rowOff>
    </xdr:from>
    <xdr:to>
      <xdr:col>21</xdr:col>
      <xdr:colOff>0</xdr:colOff>
      <xdr:row>60</xdr:row>
      <xdr:rowOff>69638</xdr:rowOff>
    </xdr:to>
    <xdr:cxnSp macro="">
      <xdr:nvCxnSpPr>
        <xdr:cNvPr id="334" name="直線コネクタ 333"/>
        <xdr:cNvCxnSpPr/>
      </xdr:nvCxnSpPr>
      <xdr:spPr>
        <a:xfrm>
          <a:off x="13512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8" name="テキスト ボックス 33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44" name="円/楕円 343"/>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45"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6" name="円/楕円 345"/>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27533</xdr:rowOff>
    </xdr:from>
    <xdr:ext cx="736600" cy="259045"/>
    <xdr:sp macro="" textlink="">
      <xdr:nvSpPr>
        <xdr:cNvPr id="347" name="テキスト ボックス 346"/>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18838</xdr:rowOff>
    </xdr:from>
    <xdr:to>
      <xdr:col>22</xdr:col>
      <xdr:colOff>254000</xdr:colOff>
      <xdr:row>60</xdr:row>
      <xdr:rowOff>120438</xdr:rowOff>
    </xdr:to>
    <xdr:sp macro="" textlink="">
      <xdr:nvSpPr>
        <xdr:cNvPr id="348" name="円/楕円 347"/>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49" name="テキスト ボックス 348"/>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18838</xdr:rowOff>
    </xdr:from>
    <xdr:to>
      <xdr:col>21</xdr:col>
      <xdr:colOff>50800</xdr:colOff>
      <xdr:row>60</xdr:row>
      <xdr:rowOff>120438</xdr:rowOff>
    </xdr:to>
    <xdr:sp macro="" textlink="">
      <xdr:nvSpPr>
        <xdr:cNvPr id="350" name="円/楕円 349"/>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51" name="テキスト ボックス 35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52" name="円/楕円 351"/>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53" name="テキスト ボックス 352"/>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実質公債費比率は早期健全化基準を下回るものの、前年度に比べて</a:t>
          </a:r>
          <a:r>
            <a:rPr kumimoji="1" lang="en-US" altLang="ja-JP" sz="1300">
              <a:latin typeface="ＭＳ Ｐゴシック"/>
            </a:rPr>
            <a:t>0.5</a:t>
          </a:r>
          <a:r>
            <a:rPr kumimoji="1" lang="ja-JP" altLang="en-US" sz="1300">
              <a:latin typeface="ＭＳ Ｐゴシック"/>
            </a:rPr>
            <a:t>ポイント低下している。</a:t>
          </a:r>
        </a:p>
        <a:p>
          <a:r>
            <a:rPr kumimoji="1" lang="ja-JP" altLang="en-US" sz="1300">
              <a:latin typeface="ＭＳ Ｐゴシック"/>
            </a:rPr>
            <a:t>　今後は市債を活用した大規模事業の進展等、比率の上昇要因があるため急激な上昇とならないよう適切な財政運営に努める。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95758</xdr:rowOff>
    </xdr:from>
    <xdr:to>
      <xdr:col>24</xdr:col>
      <xdr:colOff>558800</xdr:colOff>
      <xdr:row>39</xdr:row>
      <xdr:rowOff>144018</xdr:rowOff>
    </xdr:to>
    <xdr:cxnSp macro="">
      <xdr:nvCxnSpPr>
        <xdr:cNvPr id="385" name="直線コネクタ 384"/>
        <xdr:cNvCxnSpPr/>
      </xdr:nvCxnSpPr>
      <xdr:spPr>
        <a:xfrm flipV="1">
          <a:off x="16179800" y="67823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144018</xdr:rowOff>
    </xdr:from>
    <xdr:to>
      <xdr:col>23</xdr:col>
      <xdr:colOff>406400</xdr:colOff>
      <xdr:row>40</xdr:row>
      <xdr:rowOff>49784</xdr:rowOff>
    </xdr:to>
    <xdr:cxnSp macro="">
      <xdr:nvCxnSpPr>
        <xdr:cNvPr id="388" name="直線コネクタ 387"/>
        <xdr:cNvCxnSpPr/>
      </xdr:nvCxnSpPr>
      <xdr:spPr>
        <a:xfrm flipV="1">
          <a:off x="15290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40</xdr:row>
      <xdr:rowOff>127000</xdr:rowOff>
    </xdr:to>
    <xdr:cxnSp macro="">
      <xdr:nvCxnSpPr>
        <xdr:cNvPr id="391" name="直線コネクタ 390"/>
        <xdr:cNvCxnSpPr/>
      </xdr:nvCxnSpPr>
      <xdr:spPr>
        <a:xfrm flipV="1">
          <a:off x="14401800" y="690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136652</xdr:rowOff>
    </xdr:to>
    <xdr:cxnSp macro="">
      <xdr:nvCxnSpPr>
        <xdr:cNvPr id="394" name="直線コネクタ 393"/>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44958</xdr:rowOff>
    </xdr:from>
    <xdr:to>
      <xdr:col>24</xdr:col>
      <xdr:colOff>609600</xdr:colOff>
      <xdr:row>39</xdr:row>
      <xdr:rowOff>146558</xdr:rowOff>
    </xdr:to>
    <xdr:sp macro="" textlink="">
      <xdr:nvSpPr>
        <xdr:cNvPr id="404" name="円/楕円 403"/>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61485</xdr:rowOff>
    </xdr:from>
    <xdr:ext cx="762000" cy="259045"/>
    <xdr:sp macro="" textlink="">
      <xdr:nvSpPr>
        <xdr:cNvPr id="405"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93218</xdr:rowOff>
    </xdr:from>
    <xdr:to>
      <xdr:col>23</xdr:col>
      <xdr:colOff>457200</xdr:colOff>
      <xdr:row>40</xdr:row>
      <xdr:rowOff>23368</xdr:rowOff>
    </xdr:to>
    <xdr:sp macro="" textlink="">
      <xdr:nvSpPr>
        <xdr:cNvPr id="406" name="円/楕円 405"/>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33545</xdr:rowOff>
    </xdr:from>
    <xdr:ext cx="736600" cy="259045"/>
    <xdr:sp macro="" textlink="">
      <xdr:nvSpPr>
        <xdr:cNvPr id="407" name="テキスト ボックス 406"/>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408" name="円/楕円 40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9" name="テキスト ボックス 40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10" name="円/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1" name="テキスト ボックス 41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12" name="円/楕円 411"/>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13" name="テキスト ボックス 412"/>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将来負担比率は早期健全化基準を下回るものの、前年度に比べ</a:t>
          </a:r>
          <a:r>
            <a:rPr lang="en-US" altLang="ja-JP" sz="1300">
              <a:effectLst/>
            </a:rPr>
            <a:t>1.7</a:t>
          </a:r>
          <a:r>
            <a:rPr lang="ja-JP" altLang="en-US" sz="1300">
              <a:effectLst/>
            </a:rPr>
            <a:t>ポイント上昇した。主な要因は、地方債現在高の増等によるものである。</a:t>
          </a:r>
        </a:p>
        <a:p>
          <a:r>
            <a:rPr lang="ja-JP" altLang="en-US" sz="1300">
              <a:effectLst/>
            </a:rPr>
            <a:t>　今後とも、大規模事業等の実施により、将来負担額が増加することが考えられるため、地方債発行額の総額抑制や、土地開発公社からの計画的な土地の引き取りに努める。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16</xdr:row>
      <xdr:rowOff>163153</xdr:rowOff>
    </xdr:to>
    <xdr:cxnSp macro="">
      <xdr:nvCxnSpPr>
        <xdr:cNvPr id="447" name="直線コネクタ 446"/>
        <xdr:cNvCxnSpPr/>
      </xdr:nvCxnSpPr>
      <xdr:spPr>
        <a:xfrm>
          <a:off x="16179800" y="2892679"/>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149479</xdr:rowOff>
    </xdr:from>
    <xdr:to>
      <xdr:col>23</xdr:col>
      <xdr:colOff>406400</xdr:colOff>
      <xdr:row>17</xdr:row>
      <xdr:rowOff>10202</xdr:rowOff>
    </xdr:to>
    <xdr:cxnSp macro="">
      <xdr:nvCxnSpPr>
        <xdr:cNvPr id="450" name="直線コネクタ 449"/>
        <xdr:cNvCxnSpPr/>
      </xdr:nvCxnSpPr>
      <xdr:spPr>
        <a:xfrm flipV="1">
          <a:off x="15290800" y="28926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142240</xdr:rowOff>
    </xdr:from>
    <xdr:to>
      <xdr:col>22</xdr:col>
      <xdr:colOff>203200</xdr:colOff>
      <xdr:row>17</xdr:row>
      <xdr:rowOff>10202</xdr:rowOff>
    </xdr:to>
    <xdr:cxnSp macro="">
      <xdr:nvCxnSpPr>
        <xdr:cNvPr id="453" name="直線コネクタ 452"/>
        <xdr:cNvCxnSpPr/>
      </xdr:nvCxnSpPr>
      <xdr:spPr>
        <a:xfrm>
          <a:off x="14401800" y="288544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5" name="テキスト ボックス 454"/>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142240</xdr:rowOff>
    </xdr:from>
    <xdr:to>
      <xdr:col>21</xdr:col>
      <xdr:colOff>0</xdr:colOff>
      <xdr:row>17</xdr:row>
      <xdr:rowOff>19050</xdr:rowOff>
    </xdr:to>
    <xdr:cxnSp macro="">
      <xdr:nvCxnSpPr>
        <xdr:cNvPr id="456" name="直線コネクタ 455"/>
        <xdr:cNvCxnSpPr/>
      </xdr:nvCxnSpPr>
      <xdr:spPr>
        <a:xfrm flipV="1">
          <a:off x="13512800" y="288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112353</xdr:rowOff>
    </xdr:from>
    <xdr:to>
      <xdr:col>24</xdr:col>
      <xdr:colOff>609600</xdr:colOff>
      <xdr:row>17</xdr:row>
      <xdr:rowOff>42503</xdr:rowOff>
    </xdr:to>
    <xdr:sp macro="" textlink="">
      <xdr:nvSpPr>
        <xdr:cNvPr id="466" name="円/楕円 465"/>
        <xdr:cNvSpPr/>
      </xdr:nvSpPr>
      <xdr:spPr>
        <a:xfrm>
          <a:off x="169672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84430</xdr:rowOff>
    </xdr:from>
    <xdr:ext cx="762000" cy="259045"/>
    <xdr:sp macro="" textlink="">
      <xdr:nvSpPr>
        <xdr:cNvPr id="467" name="将来負担の状況該当値テキスト"/>
        <xdr:cNvSpPr txBox="1"/>
      </xdr:nvSpPr>
      <xdr:spPr>
        <a:xfrm>
          <a:off x="17106900" y="282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68" name="円/楕円 467"/>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69" name="テキスト ボックス 468"/>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130852</xdr:rowOff>
    </xdr:from>
    <xdr:to>
      <xdr:col>22</xdr:col>
      <xdr:colOff>254000</xdr:colOff>
      <xdr:row>17</xdr:row>
      <xdr:rowOff>61002</xdr:rowOff>
    </xdr:to>
    <xdr:sp macro="" textlink="">
      <xdr:nvSpPr>
        <xdr:cNvPr id="470" name="円/楕円 469"/>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45779</xdr:rowOff>
    </xdr:from>
    <xdr:ext cx="762000" cy="259045"/>
    <xdr:sp macro="" textlink="">
      <xdr:nvSpPr>
        <xdr:cNvPr id="471" name="テキスト ボックス 470"/>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91440</xdr:rowOff>
    </xdr:from>
    <xdr:to>
      <xdr:col>21</xdr:col>
      <xdr:colOff>50800</xdr:colOff>
      <xdr:row>17</xdr:row>
      <xdr:rowOff>21590</xdr:rowOff>
    </xdr:to>
    <xdr:sp macro="" textlink="">
      <xdr:nvSpPr>
        <xdr:cNvPr id="472" name="円/楕円 471"/>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6367</xdr:rowOff>
    </xdr:from>
    <xdr:ext cx="762000" cy="259045"/>
    <xdr:sp macro="" textlink="">
      <xdr:nvSpPr>
        <xdr:cNvPr id="473" name="テキスト ボックス 472"/>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74" name="円/楕円 473"/>
        <xdr:cNvSpPr/>
      </xdr:nvSpPr>
      <xdr:spPr>
        <a:xfrm>
          <a:off x="1346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75" name="テキスト ボックス 474"/>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人件費に係る経常収支比率は、前年度に比べ</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　依然として全国平均を上回っている状況であるため、定員適正化等の効率的な行政運営を行うなかで、人件費の適正化に努める。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145288</xdr:rowOff>
    </xdr:from>
    <xdr:to>
      <xdr:col>7</xdr:col>
      <xdr:colOff>15875</xdr:colOff>
      <xdr:row>39</xdr:row>
      <xdr:rowOff>10414</xdr:rowOff>
    </xdr:to>
    <xdr:cxnSp macro="">
      <xdr:nvCxnSpPr>
        <xdr:cNvPr id="64" name="直線コネクタ 63"/>
        <xdr:cNvCxnSpPr/>
      </xdr:nvCxnSpPr>
      <xdr:spPr>
        <a:xfrm>
          <a:off x="3987800" y="66603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145288</xdr:rowOff>
    </xdr:from>
    <xdr:to>
      <xdr:col>5</xdr:col>
      <xdr:colOff>549275</xdr:colOff>
      <xdr:row>38</xdr:row>
      <xdr:rowOff>154432</xdr:rowOff>
    </xdr:to>
    <xdr:cxnSp macro="">
      <xdr:nvCxnSpPr>
        <xdr:cNvPr id="67" name="直線コネクタ 66"/>
        <xdr:cNvCxnSpPr/>
      </xdr:nvCxnSpPr>
      <xdr:spPr>
        <a:xfrm flipV="1">
          <a:off x="3098800" y="66603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38</xdr:row>
      <xdr:rowOff>154432</xdr:rowOff>
    </xdr:to>
    <xdr:cxnSp macro="">
      <xdr:nvCxnSpPr>
        <xdr:cNvPr id="70" name="直線コネクタ 69"/>
        <xdr:cNvCxnSpPr/>
      </xdr:nvCxnSpPr>
      <xdr:spPr>
        <a:xfrm>
          <a:off x="2209800" y="6623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39</xdr:row>
      <xdr:rowOff>19558</xdr:rowOff>
    </xdr:to>
    <xdr:cxnSp macro="">
      <xdr:nvCxnSpPr>
        <xdr:cNvPr id="73" name="直線コネクタ 72"/>
        <xdr:cNvCxnSpPr/>
      </xdr:nvCxnSpPr>
      <xdr:spPr>
        <a:xfrm flipV="1">
          <a:off x="1320800" y="66238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131064</xdr:rowOff>
    </xdr:from>
    <xdr:to>
      <xdr:col>7</xdr:col>
      <xdr:colOff>66675</xdr:colOff>
      <xdr:row>39</xdr:row>
      <xdr:rowOff>61214</xdr:rowOff>
    </xdr:to>
    <xdr:sp macro="" textlink="">
      <xdr:nvSpPr>
        <xdr:cNvPr id="83" name="円/楕円 82"/>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103141</xdr:rowOff>
    </xdr:from>
    <xdr:ext cx="762000" cy="259045"/>
    <xdr:sp macro="" textlink="">
      <xdr:nvSpPr>
        <xdr:cNvPr id="84" name="人件費該当値テキスト"/>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94488</xdr:rowOff>
    </xdr:from>
    <xdr:to>
      <xdr:col>5</xdr:col>
      <xdr:colOff>600075</xdr:colOff>
      <xdr:row>39</xdr:row>
      <xdr:rowOff>24638</xdr:rowOff>
    </xdr:to>
    <xdr:sp macro="" textlink="">
      <xdr:nvSpPr>
        <xdr:cNvPr id="85" name="円/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103632</xdr:rowOff>
    </xdr:from>
    <xdr:to>
      <xdr:col>4</xdr:col>
      <xdr:colOff>396875</xdr:colOff>
      <xdr:row>39</xdr:row>
      <xdr:rowOff>33782</xdr:rowOff>
    </xdr:to>
    <xdr:sp macro="" textlink="">
      <xdr:nvSpPr>
        <xdr:cNvPr id="87" name="円/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9" name="円/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140208</xdr:rowOff>
    </xdr:from>
    <xdr:to>
      <xdr:col>1</xdr:col>
      <xdr:colOff>676275</xdr:colOff>
      <xdr:row>39</xdr:row>
      <xdr:rowOff>70358</xdr:rowOff>
    </xdr:to>
    <xdr:sp macro="" textlink="">
      <xdr:nvSpPr>
        <xdr:cNvPr id="91" name="円/楕円 90"/>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55135</xdr:rowOff>
    </xdr:from>
    <xdr:ext cx="762000" cy="259045"/>
    <xdr:sp macro="" textlink="">
      <xdr:nvSpPr>
        <xdr:cNvPr id="92" name="テキスト ボックス 91"/>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物件費に係る経常収支比率は、前年度と同値となった。</a:t>
          </a:r>
        </a:p>
        <a:p>
          <a:r>
            <a:rPr kumimoji="1" lang="ja-JP" altLang="en-US" sz="1300">
              <a:latin typeface="ＭＳ Ｐゴシック"/>
            </a:rPr>
            <a:t>　今後も業務の民間委託等による増加が見込まれるが、経常経費の見直しを行うことで物件費の抑制に努める。</a:t>
          </a: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120650</xdr:rowOff>
    </xdr:to>
    <xdr:cxnSp macro="">
      <xdr:nvCxnSpPr>
        <xdr:cNvPr id="125" name="直線コネクタ 124"/>
        <xdr:cNvCxnSpPr/>
      </xdr:nvCxnSpPr>
      <xdr:spPr>
        <a:xfrm>
          <a:off x="15671800" y="303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17</xdr:row>
      <xdr:rowOff>120650</xdr:rowOff>
    </xdr:to>
    <xdr:cxnSp macro="">
      <xdr:nvCxnSpPr>
        <xdr:cNvPr id="128" name="直線コネクタ 127"/>
        <xdr:cNvCxnSpPr/>
      </xdr:nvCxnSpPr>
      <xdr:spPr>
        <a:xfrm>
          <a:off x="14782800" y="300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6350</xdr:rowOff>
    </xdr:from>
    <xdr:to>
      <xdr:col>21</xdr:col>
      <xdr:colOff>361950</xdr:colOff>
      <xdr:row>17</xdr:row>
      <xdr:rowOff>95250</xdr:rowOff>
    </xdr:to>
    <xdr:cxnSp macro="">
      <xdr:nvCxnSpPr>
        <xdr:cNvPr id="131" name="直線コネクタ 130"/>
        <xdr:cNvCxnSpPr/>
      </xdr:nvCxnSpPr>
      <xdr:spPr>
        <a:xfrm>
          <a:off x="13893800" y="292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101600</xdr:rowOff>
    </xdr:from>
    <xdr:to>
      <xdr:col>20</xdr:col>
      <xdr:colOff>158750</xdr:colOff>
      <xdr:row>17</xdr:row>
      <xdr:rowOff>6350</xdr:rowOff>
    </xdr:to>
    <xdr:cxnSp macro="">
      <xdr:nvCxnSpPr>
        <xdr:cNvPr id="134" name="直線コネクタ 133"/>
        <xdr:cNvCxnSpPr/>
      </xdr:nvCxnSpPr>
      <xdr:spPr>
        <a:xfrm>
          <a:off x="13004800" y="284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4" name="円/楕円 143"/>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5"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6" name="円/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48" name="円/楕円 147"/>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49" name="テキスト ボックス 148"/>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127000</xdr:rowOff>
    </xdr:from>
    <xdr:to>
      <xdr:col>20</xdr:col>
      <xdr:colOff>209550</xdr:colOff>
      <xdr:row>17</xdr:row>
      <xdr:rowOff>57150</xdr:rowOff>
    </xdr:to>
    <xdr:sp macro="" textlink="">
      <xdr:nvSpPr>
        <xdr:cNvPr id="150" name="円/楕円 149"/>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51" name="テキスト ボックス 150"/>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2" name="円/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3" name="テキスト ボックス 152"/>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扶助費に係る経常収支比率は、前年度に比べ</a:t>
          </a:r>
          <a:r>
            <a:rPr kumimoji="1" lang="en-US" altLang="ja-JP" sz="1300">
              <a:latin typeface="ＭＳ Ｐゴシック"/>
            </a:rPr>
            <a:t>0.4</a:t>
          </a:r>
          <a:r>
            <a:rPr kumimoji="1" lang="ja-JP" altLang="en-US" sz="1300">
              <a:latin typeface="ＭＳ Ｐゴシック"/>
            </a:rPr>
            <a:t>ポイント上昇した。主な原因は、保育所への施設型給付費の増等によるものである。</a:t>
          </a:r>
        </a:p>
        <a:p>
          <a:r>
            <a:rPr kumimoji="1" lang="ja-JP" altLang="en-US" sz="1300">
              <a:latin typeface="ＭＳ Ｐゴシック"/>
            </a:rPr>
            <a:t>　今後についても、社会状況等から扶助費の増加が見込まれるため、市単独扶助費の見直しや、各種給付の適正な支出を行うことで抑制に努める。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165100</xdr:rowOff>
    </xdr:to>
    <xdr:cxnSp macro="">
      <xdr:nvCxnSpPr>
        <xdr:cNvPr id="186" name="直線コネクタ 185"/>
        <xdr:cNvCxnSpPr/>
      </xdr:nvCxnSpPr>
      <xdr:spPr>
        <a:xfrm>
          <a:off x="3987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114300</xdr:rowOff>
    </xdr:to>
    <xdr:cxnSp macro="">
      <xdr:nvCxnSpPr>
        <xdr:cNvPr id="189" name="直線コネクタ 188"/>
        <xdr:cNvCxnSpPr/>
      </xdr:nvCxnSpPr>
      <xdr:spPr>
        <a:xfrm>
          <a:off x="3098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101600</xdr:rowOff>
    </xdr:to>
    <xdr:cxnSp macro="">
      <xdr:nvCxnSpPr>
        <xdr:cNvPr id="192" name="直線コネクタ 191"/>
        <xdr:cNvCxnSpPr/>
      </xdr:nvCxnSpPr>
      <xdr:spPr>
        <a:xfrm>
          <a:off x="2209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5" name="直線コネクタ 194"/>
        <xdr:cNvCxnSpPr/>
      </xdr:nvCxnSpPr>
      <xdr:spPr>
        <a:xfrm flipV="1">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6"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208" name="テキスト ボックス 207"/>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0" name="テキスト ボックス 209"/>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2" name="テキスト ボックス 211"/>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3" name="円/楕円 212"/>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14" name="テキスト ボックス 21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その他に係る経常収支比率は、前年度に比べ</a:t>
          </a:r>
          <a:r>
            <a:rPr kumimoji="1" lang="en-US" altLang="ja-JP" sz="1300">
              <a:latin typeface="ＭＳ Ｐゴシック"/>
            </a:rPr>
            <a:t>0.2</a:t>
          </a:r>
          <a:r>
            <a:rPr kumimoji="1" lang="ja-JP" altLang="en-US" sz="1300">
              <a:latin typeface="ＭＳ Ｐゴシック"/>
            </a:rPr>
            <a:t>ポイント上昇した。その主な要因は、介護保険事業特別会計への繰出金の増等によるものである。</a:t>
          </a:r>
        </a:p>
        <a:p>
          <a:r>
            <a:rPr kumimoji="1" lang="ja-JP" altLang="en-US" sz="1300">
              <a:latin typeface="ＭＳ Ｐゴシック"/>
            </a:rPr>
            <a:t>　介護保険等の特別会計への繰出金については、今後も増加する見込みであるため、引き続き動向を注視しながら適正な規模を維持するよう努める。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153670</xdr:rowOff>
    </xdr:to>
    <xdr:cxnSp macro="">
      <xdr:nvCxnSpPr>
        <xdr:cNvPr id="247" name="直線コネクタ 246"/>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138430</xdr:rowOff>
    </xdr:to>
    <xdr:cxnSp macro="">
      <xdr:nvCxnSpPr>
        <xdr:cNvPr id="250" name="直線コネクタ 249"/>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123190</xdr:rowOff>
    </xdr:to>
    <xdr:cxnSp macro="">
      <xdr:nvCxnSpPr>
        <xdr:cNvPr id="253" name="直線コネクタ 252"/>
        <xdr:cNvCxnSpPr/>
      </xdr:nvCxnSpPr>
      <xdr:spPr>
        <a:xfrm>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92710</xdr:rowOff>
    </xdr:to>
    <xdr:cxnSp macro="">
      <xdr:nvCxnSpPr>
        <xdr:cNvPr id="256" name="直線コネクタ 255"/>
        <xdr:cNvCxnSpPr/>
      </xdr:nvCxnSpPr>
      <xdr:spPr>
        <a:xfrm>
          <a:off x="13004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8" name="円/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a:t>
          </a:r>
          <a:r>
            <a:rPr kumimoji="1" lang="en-US" altLang="ja-JP" sz="1300">
              <a:latin typeface="ＭＳ Ｐゴシック"/>
            </a:rPr>
            <a:t>0.7</a:t>
          </a:r>
          <a:r>
            <a:rPr kumimoji="1" lang="ja-JP" altLang="en-US" sz="1300">
              <a:latin typeface="ＭＳ Ｐゴシック"/>
            </a:rPr>
            <a:t>ポイント上昇となった。</a:t>
          </a:r>
        </a:p>
        <a:p>
          <a:r>
            <a:rPr kumimoji="1" lang="ja-JP" altLang="en-US" sz="1300">
              <a:latin typeface="ＭＳ Ｐゴシック"/>
            </a:rPr>
            <a:t>　全国平均や県平均を大きく上回っているが、その主な要因としては、一部事務組合（消防）への負担金や公共下水道事業（法適）への負担が含まれているためである。今後は、既存の補助金の見直しを行うことで比率の改善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53522</xdr:rowOff>
    </xdr:from>
    <xdr:to>
      <xdr:col>24</xdr:col>
      <xdr:colOff>31750</xdr:colOff>
      <xdr:row>39</xdr:row>
      <xdr:rowOff>129722</xdr:rowOff>
    </xdr:to>
    <xdr:cxnSp macro="">
      <xdr:nvCxnSpPr>
        <xdr:cNvPr id="310" name="直線コネクタ 309"/>
        <xdr:cNvCxnSpPr/>
      </xdr:nvCxnSpPr>
      <xdr:spPr>
        <a:xfrm>
          <a:off x="15671800" y="6740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53522</xdr:rowOff>
    </xdr:from>
    <xdr:to>
      <xdr:col>22</xdr:col>
      <xdr:colOff>565150</xdr:colOff>
      <xdr:row>39</xdr:row>
      <xdr:rowOff>53522</xdr:rowOff>
    </xdr:to>
    <xdr:cxnSp macro="">
      <xdr:nvCxnSpPr>
        <xdr:cNvPr id="313" name="直線コネクタ 312"/>
        <xdr:cNvCxnSpPr/>
      </xdr:nvCxnSpPr>
      <xdr:spPr>
        <a:xfrm>
          <a:off x="14782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53522</xdr:rowOff>
    </xdr:from>
    <xdr:to>
      <xdr:col>21</xdr:col>
      <xdr:colOff>361950</xdr:colOff>
      <xdr:row>39</xdr:row>
      <xdr:rowOff>53522</xdr:rowOff>
    </xdr:to>
    <xdr:cxnSp macro="">
      <xdr:nvCxnSpPr>
        <xdr:cNvPr id="316" name="直線コネクタ 315"/>
        <xdr:cNvCxnSpPr/>
      </xdr:nvCxnSpPr>
      <xdr:spPr>
        <a:xfrm>
          <a:off x="13893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53522</xdr:rowOff>
    </xdr:from>
    <xdr:to>
      <xdr:col>20</xdr:col>
      <xdr:colOff>158750</xdr:colOff>
      <xdr:row>39</xdr:row>
      <xdr:rowOff>64407</xdr:rowOff>
    </xdr:to>
    <xdr:cxnSp macro="">
      <xdr:nvCxnSpPr>
        <xdr:cNvPr id="319" name="直線コネクタ 318"/>
        <xdr:cNvCxnSpPr/>
      </xdr:nvCxnSpPr>
      <xdr:spPr>
        <a:xfrm flipV="1">
          <a:off x="13004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78922</xdr:rowOff>
    </xdr:from>
    <xdr:to>
      <xdr:col>24</xdr:col>
      <xdr:colOff>82550</xdr:colOff>
      <xdr:row>40</xdr:row>
      <xdr:rowOff>9072</xdr:rowOff>
    </xdr:to>
    <xdr:sp macro="" textlink="">
      <xdr:nvSpPr>
        <xdr:cNvPr id="329" name="円/楕円 328"/>
        <xdr:cNvSpPr/>
      </xdr:nvSpPr>
      <xdr:spPr>
        <a:xfrm>
          <a:off x="16459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50999</xdr:rowOff>
    </xdr:from>
    <xdr:ext cx="762000" cy="259045"/>
    <xdr:sp macro="" textlink="">
      <xdr:nvSpPr>
        <xdr:cNvPr id="330" name="補助費等該当値テキスト"/>
        <xdr:cNvSpPr txBox="1"/>
      </xdr:nvSpPr>
      <xdr:spPr>
        <a:xfrm>
          <a:off x="16598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2722</xdr:rowOff>
    </xdr:from>
    <xdr:to>
      <xdr:col>22</xdr:col>
      <xdr:colOff>615950</xdr:colOff>
      <xdr:row>39</xdr:row>
      <xdr:rowOff>104322</xdr:rowOff>
    </xdr:to>
    <xdr:sp macro="" textlink="">
      <xdr:nvSpPr>
        <xdr:cNvPr id="331" name="円/楕円 330"/>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89099</xdr:rowOff>
    </xdr:from>
    <xdr:ext cx="736600" cy="259045"/>
    <xdr:sp macro="" textlink="">
      <xdr:nvSpPr>
        <xdr:cNvPr id="332" name="テキスト ボックス 331"/>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2722</xdr:rowOff>
    </xdr:from>
    <xdr:to>
      <xdr:col>21</xdr:col>
      <xdr:colOff>412750</xdr:colOff>
      <xdr:row>39</xdr:row>
      <xdr:rowOff>104322</xdr:rowOff>
    </xdr:to>
    <xdr:sp macro="" textlink="">
      <xdr:nvSpPr>
        <xdr:cNvPr id="333" name="円/楕円 332"/>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89099</xdr:rowOff>
    </xdr:from>
    <xdr:ext cx="762000" cy="259045"/>
    <xdr:sp macro="" textlink="">
      <xdr:nvSpPr>
        <xdr:cNvPr id="334" name="テキスト ボックス 333"/>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2722</xdr:rowOff>
    </xdr:from>
    <xdr:to>
      <xdr:col>20</xdr:col>
      <xdr:colOff>209550</xdr:colOff>
      <xdr:row>39</xdr:row>
      <xdr:rowOff>104322</xdr:rowOff>
    </xdr:to>
    <xdr:sp macro="" textlink="">
      <xdr:nvSpPr>
        <xdr:cNvPr id="335" name="円/楕円 334"/>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89099</xdr:rowOff>
    </xdr:from>
    <xdr:ext cx="762000" cy="259045"/>
    <xdr:sp macro="" textlink="">
      <xdr:nvSpPr>
        <xdr:cNvPr id="336" name="テキスト ボックス 335"/>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13607</xdr:rowOff>
    </xdr:from>
    <xdr:to>
      <xdr:col>19</xdr:col>
      <xdr:colOff>6350</xdr:colOff>
      <xdr:row>39</xdr:row>
      <xdr:rowOff>115207</xdr:rowOff>
    </xdr:to>
    <xdr:sp macro="" textlink="">
      <xdr:nvSpPr>
        <xdr:cNvPr id="337" name="円/楕円 336"/>
        <xdr:cNvSpPr/>
      </xdr:nvSpPr>
      <xdr:spPr>
        <a:xfrm>
          <a:off x="12954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99984</xdr:rowOff>
    </xdr:from>
    <xdr:ext cx="762000" cy="259045"/>
    <xdr:sp macro="" textlink="">
      <xdr:nvSpPr>
        <xdr:cNvPr id="338" name="テキスト ボックス 337"/>
        <xdr:cNvSpPr txBox="1"/>
      </xdr:nvSpPr>
      <xdr:spPr>
        <a:xfrm>
          <a:off x="12623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公債費に係る経常収支比率は、前年度に比べ</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した。主な原因は、</a:t>
          </a:r>
          <a:r>
            <a:rPr kumimoji="1" lang="ja-JP" altLang="en-US" sz="1300">
              <a:solidFill>
                <a:schemeClr val="dk1"/>
              </a:solidFill>
              <a:effectLst/>
              <a:latin typeface="+mn-lt"/>
              <a:ea typeface="+mn-ea"/>
              <a:cs typeface="+mn-cs"/>
            </a:rPr>
            <a:t>ウェスタ川越整備に係る元金償還分の増等によるものである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今後も市債の活用については、世代間負担の公平性も鑑みながら、計画的な運用に努める必要がある。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31750</xdr:rowOff>
    </xdr:to>
    <xdr:cxnSp macro="">
      <xdr:nvCxnSpPr>
        <xdr:cNvPr id="371" name="直線コネクタ 370"/>
        <xdr:cNvCxnSpPr/>
      </xdr:nvCxnSpPr>
      <xdr:spPr>
        <a:xfrm>
          <a:off x="3987800" y="1316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77470</xdr:rowOff>
    </xdr:to>
    <xdr:cxnSp macro="">
      <xdr:nvCxnSpPr>
        <xdr:cNvPr id="374" name="直線コネクタ 373"/>
        <xdr:cNvCxnSpPr/>
      </xdr:nvCxnSpPr>
      <xdr:spPr>
        <a:xfrm flipV="1">
          <a:off x="3098800" y="13164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161289</xdr:rowOff>
    </xdr:to>
    <xdr:cxnSp macro="">
      <xdr:nvCxnSpPr>
        <xdr:cNvPr id="377" name="直線コネクタ 376"/>
        <xdr:cNvCxnSpPr/>
      </xdr:nvCxnSpPr>
      <xdr:spPr>
        <a:xfrm flipV="1">
          <a:off x="2209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77</xdr:row>
      <xdr:rowOff>168911</xdr:rowOff>
    </xdr:to>
    <xdr:cxnSp macro="">
      <xdr:nvCxnSpPr>
        <xdr:cNvPr id="380" name="直線コネクタ 379"/>
        <xdr:cNvCxnSpPr/>
      </xdr:nvCxnSpPr>
      <xdr:spPr>
        <a:xfrm flipV="1">
          <a:off x="1320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90" name="円/楕円 389"/>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91"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2" name="円/楕円 39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3" name="テキスト ボックス 392"/>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94" name="円/楕円 393"/>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95" name="テキスト ボックス 394"/>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6" name="円/楕円 39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7" name="テキスト ボックス 39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118111</xdr:rowOff>
    </xdr:from>
    <xdr:to>
      <xdr:col>1</xdr:col>
      <xdr:colOff>676275</xdr:colOff>
      <xdr:row>78</xdr:row>
      <xdr:rowOff>48261</xdr:rowOff>
    </xdr:to>
    <xdr:sp macro="" textlink="">
      <xdr:nvSpPr>
        <xdr:cNvPr id="398" name="円/楕円 397"/>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58438</xdr:rowOff>
    </xdr:from>
    <xdr:ext cx="762000" cy="259045"/>
    <xdr:sp macro="" textlink="">
      <xdr:nvSpPr>
        <xdr:cNvPr id="399" name="テキスト ボックス 398"/>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公債費以外に係る経常収支比率は、前年度に比べ</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依然として、全国平均、県平均を上回っている状況が続いているため、歳出全体において事業の見直し、経常経費の見直し等の行財政改革を推進し、経常収支比率の改善に努める。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10413</xdr:rowOff>
    </xdr:to>
    <xdr:cxnSp macro="">
      <xdr:nvCxnSpPr>
        <xdr:cNvPr id="430" name="直線コネクタ 429"/>
        <xdr:cNvCxnSpPr/>
      </xdr:nvCxnSpPr>
      <xdr:spPr>
        <a:xfrm>
          <a:off x="15671800" y="134772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104139</xdr:rowOff>
    </xdr:to>
    <xdr:cxnSp macro="">
      <xdr:nvCxnSpPr>
        <xdr:cNvPr id="433" name="直線コネクタ 432"/>
        <xdr:cNvCxnSpPr/>
      </xdr:nvCxnSpPr>
      <xdr:spPr>
        <a:xfrm>
          <a:off x="14782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85852</xdr:rowOff>
    </xdr:to>
    <xdr:cxnSp macro="">
      <xdr:nvCxnSpPr>
        <xdr:cNvPr id="436" name="直線コネクタ 435"/>
        <xdr:cNvCxnSpPr/>
      </xdr:nvCxnSpPr>
      <xdr:spPr>
        <a:xfrm>
          <a:off x="13893800" y="133629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77</xdr:row>
      <xdr:rowOff>161289</xdr:rowOff>
    </xdr:to>
    <xdr:cxnSp macro="">
      <xdr:nvCxnSpPr>
        <xdr:cNvPr id="439" name="直線コネクタ 438"/>
        <xdr:cNvCxnSpPr/>
      </xdr:nvCxnSpPr>
      <xdr:spPr>
        <a:xfrm>
          <a:off x="13004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49" name="円/楕円 448"/>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50"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1" name="円/楕円 450"/>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2" name="テキスト ボックス 451"/>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3" name="円/楕円 452"/>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4" name="テキスト ボックス 453"/>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5" name="円/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57" name="円/楕円 456"/>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20845</xdr:rowOff>
    </xdr:from>
    <xdr:ext cx="762000" cy="259045"/>
    <xdr:sp macro="" textlink="">
      <xdr:nvSpPr>
        <xdr:cNvPr id="458" name="テキスト ボックス 457"/>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135809</xdr:rowOff>
    </xdr:from>
    <xdr:to>
      <xdr:col>4</xdr:col>
      <xdr:colOff>1117600</xdr:colOff>
      <xdr:row>15</xdr:row>
      <xdr:rowOff>136906</xdr:rowOff>
    </xdr:to>
    <xdr:cxnSp macro="">
      <xdr:nvCxnSpPr>
        <xdr:cNvPr id="48" name="直線コネクタ 47"/>
        <xdr:cNvCxnSpPr/>
      </xdr:nvCxnSpPr>
      <xdr:spPr bwMode="auto">
        <a:xfrm>
          <a:off x="5003800" y="2755184"/>
          <a:ext cx="6477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135809</xdr:rowOff>
    </xdr:from>
    <xdr:to>
      <xdr:col>4</xdr:col>
      <xdr:colOff>469900</xdr:colOff>
      <xdr:row>16</xdr:row>
      <xdr:rowOff>27681</xdr:rowOff>
    </xdr:to>
    <xdr:cxnSp macro="">
      <xdr:nvCxnSpPr>
        <xdr:cNvPr id="51" name="直線コネクタ 50"/>
        <xdr:cNvCxnSpPr/>
      </xdr:nvCxnSpPr>
      <xdr:spPr bwMode="auto">
        <a:xfrm flipV="1">
          <a:off x="4305300" y="2755184"/>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27681</xdr:rowOff>
    </xdr:from>
    <xdr:to>
      <xdr:col>3</xdr:col>
      <xdr:colOff>904875</xdr:colOff>
      <xdr:row>16</xdr:row>
      <xdr:rowOff>115646</xdr:rowOff>
    </xdr:to>
    <xdr:cxnSp macro="">
      <xdr:nvCxnSpPr>
        <xdr:cNvPr id="54" name="直線コネクタ 53"/>
        <xdr:cNvCxnSpPr/>
      </xdr:nvCxnSpPr>
      <xdr:spPr bwMode="auto">
        <a:xfrm flipV="1">
          <a:off x="3606800" y="2818506"/>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88534</xdr:rowOff>
    </xdr:from>
    <xdr:to>
      <xdr:col>3</xdr:col>
      <xdr:colOff>206375</xdr:colOff>
      <xdr:row>16</xdr:row>
      <xdr:rowOff>115646</xdr:rowOff>
    </xdr:to>
    <xdr:cxnSp macro="">
      <xdr:nvCxnSpPr>
        <xdr:cNvPr id="57" name="直線コネクタ 56"/>
        <xdr:cNvCxnSpPr/>
      </xdr:nvCxnSpPr>
      <xdr:spPr bwMode="auto">
        <a:xfrm>
          <a:off x="2908300" y="2879359"/>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86106</xdr:rowOff>
    </xdr:from>
    <xdr:to>
      <xdr:col>5</xdr:col>
      <xdr:colOff>34925</xdr:colOff>
      <xdr:row>16</xdr:row>
      <xdr:rowOff>16256</xdr:rowOff>
    </xdr:to>
    <xdr:sp macro="" textlink="">
      <xdr:nvSpPr>
        <xdr:cNvPr id="67" name="円/楕円 66"/>
        <xdr:cNvSpPr/>
      </xdr:nvSpPr>
      <xdr:spPr bwMode="auto">
        <a:xfrm>
          <a:off x="5600700" y="270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102633</xdr:rowOff>
    </xdr:from>
    <xdr:ext cx="762000" cy="259045"/>
    <xdr:sp macro="" textlink="">
      <xdr:nvSpPr>
        <xdr:cNvPr id="68" name="人口1人当たり決算額の推移該当値テキスト130"/>
        <xdr:cNvSpPr txBox="1"/>
      </xdr:nvSpPr>
      <xdr:spPr>
        <a:xfrm>
          <a:off x="5740400" y="25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65,825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85009</xdr:rowOff>
    </xdr:from>
    <xdr:to>
      <xdr:col>4</xdr:col>
      <xdr:colOff>520700</xdr:colOff>
      <xdr:row>16</xdr:row>
      <xdr:rowOff>15159</xdr:rowOff>
    </xdr:to>
    <xdr:sp macro="" textlink="">
      <xdr:nvSpPr>
        <xdr:cNvPr id="69" name="円/楕円 68"/>
        <xdr:cNvSpPr/>
      </xdr:nvSpPr>
      <xdr:spPr bwMode="auto">
        <a:xfrm>
          <a:off x="4953000" y="270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25336</xdr:rowOff>
    </xdr:from>
    <xdr:ext cx="736600" cy="259045"/>
    <xdr:sp macro="" textlink="">
      <xdr:nvSpPr>
        <xdr:cNvPr id="70" name="テキスト ボックス 69"/>
        <xdr:cNvSpPr txBox="1"/>
      </xdr:nvSpPr>
      <xdr:spPr>
        <a:xfrm>
          <a:off x="4622800" y="247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148331</xdr:rowOff>
    </xdr:from>
    <xdr:to>
      <xdr:col>3</xdr:col>
      <xdr:colOff>955675</xdr:colOff>
      <xdr:row>16</xdr:row>
      <xdr:rowOff>78481</xdr:rowOff>
    </xdr:to>
    <xdr:sp macro="" textlink="">
      <xdr:nvSpPr>
        <xdr:cNvPr id="71" name="円/楕円 70"/>
        <xdr:cNvSpPr/>
      </xdr:nvSpPr>
      <xdr:spPr bwMode="auto">
        <a:xfrm>
          <a:off x="4254500" y="276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88658</xdr:rowOff>
    </xdr:from>
    <xdr:ext cx="762000" cy="259045"/>
    <xdr:sp macro="" textlink="">
      <xdr:nvSpPr>
        <xdr:cNvPr id="72" name="テキスト ボックス 71"/>
        <xdr:cNvSpPr txBox="1"/>
      </xdr:nvSpPr>
      <xdr:spPr>
        <a:xfrm>
          <a:off x="3924300" y="253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64846</xdr:rowOff>
    </xdr:from>
    <xdr:to>
      <xdr:col>3</xdr:col>
      <xdr:colOff>257175</xdr:colOff>
      <xdr:row>16</xdr:row>
      <xdr:rowOff>166446</xdr:rowOff>
    </xdr:to>
    <xdr:sp macro="" textlink="">
      <xdr:nvSpPr>
        <xdr:cNvPr id="73" name="円/楕円 72"/>
        <xdr:cNvSpPr/>
      </xdr:nvSpPr>
      <xdr:spPr bwMode="auto">
        <a:xfrm>
          <a:off x="3556000" y="28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5173</xdr:rowOff>
    </xdr:from>
    <xdr:ext cx="762000" cy="259045"/>
    <xdr:sp macro="" textlink="">
      <xdr:nvSpPr>
        <xdr:cNvPr id="74" name="テキスト ボックス 73"/>
        <xdr:cNvSpPr txBox="1"/>
      </xdr:nvSpPr>
      <xdr:spPr>
        <a:xfrm>
          <a:off x="3225800" y="26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37734</xdr:rowOff>
    </xdr:from>
    <xdr:to>
      <xdr:col>2</xdr:col>
      <xdr:colOff>692150</xdr:colOff>
      <xdr:row>16</xdr:row>
      <xdr:rowOff>139334</xdr:rowOff>
    </xdr:to>
    <xdr:sp macro="" textlink="">
      <xdr:nvSpPr>
        <xdr:cNvPr id="75" name="円/楕円 74"/>
        <xdr:cNvSpPr/>
      </xdr:nvSpPr>
      <xdr:spPr bwMode="auto">
        <a:xfrm>
          <a:off x="2857500" y="282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149511</xdr:rowOff>
    </xdr:from>
    <xdr:ext cx="762000" cy="259045"/>
    <xdr:sp macro="" textlink="">
      <xdr:nvSpPr>
        <xdr:cNvPr id="76" name="テキスト ボックス 75"/>
        <xdr:cNvSpPr txBox="1"/>
      </xdr:nvSpPr>
      <xdr:spPr>
        <a:xfrm>
          <a:off x="2527300" y="259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100528</xdr:rowOff>
    </xdr:from>
    <xdr:to>
      <xdr:col>4</xdr:col>
      <xdr:colOff>1117600</xdr:colOff>
      <xdr:row>36</xdr:row>
      <xdr:rowOff>150912</xdr:rowOff>
    </xdr:to>
    <xdr:cxnSp macro="">
      <xdr:nvCxnSpPr>
        <xdr:cNvPr id="108" name="直線コネクタ 107"/>
        <xdr:cNvCxnSpPr/>
      </xdr:nvCxnSpPr>
      <xdr:spPr bwMode="auto">
        <a:xfrm>
          <a:off x="5003800" y="7053778"/>
          <a:ext cx="647700" cy="5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100528</xdr:rowOff>
    </xdr:from>
    <xdr:to>
      <xdr:col>4</xdr:col>
      <xdr:colOff>469900</xdr:colOff>
      <xdr:row>36</xdr:row>
      <xdr:rowOff>142819</xdr:rowOff>
    </xdr:to>
    <xdr:cxnSp macro="">
      <xdr:nvCxnSpPr>
        <xdr:cNvPr id="111" name="直線コネクタ 110"/>
        <xdr:cNvCxnSpPr/>
      </xdr:nvCxnSpPr>
      <xdr:spPr bwMode="auto">
        <a:xfrm flipV="1">
          <a:off x="4305300" y="705377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27239</xdr:rowOff>
    </xdr:from>
    <xdr:to>
      <xdr:col>3</xdr:col>
      <xdr:colOff>904875</xdr:colOff>
      <xdr:row>36</xdr:row>
      <xdr:rowOff>142819</xdr:rowOff>
    </xdr:to>
    <xdr:cxnSp macro="">
      <xdr:nvCxnSpPr>
        <xdr:cNvPr id="114" name="直線コネクタ 113"/>
        <xdr:cNvCxnSpPr/>
      </xdr:nvCxnSpPr>
      <xdr:spPr bwMode="auto">
        <a:xfrm>
          <a:off x="3606800" y="6980489"/>
          <a:ext cx="698500" cy="11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288346</xdr:rowOff>
    </xdr:from>
    <xdr:to>
      <xdr:col>3</xdr:col>
      <xdr:colOff>206375</xdr:colOff>
      <xdr:row>36</xdr:row>
      <xdr:rowOff>27239</xdr:rowOff>
    </xdr:to>
    <xdr:cxnSp macro="">
      <xdr:nvCxnSpPr>
        <xdr:cNvPr id="117" name="直線コネクタ 116"/>
        <xdr:cNvCxnSpPr/>
      </xdr:nvCxnSpPr>
      <xdr:spPr bwMode="auto">
        <a:xfrm>
          <a:off x="2908300" y="6898696"/>
          <a:ext cx="6985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100112</xdr:rowOff>
    </xdr:from>
    <xdr:to>
      <xdr:col>5</xdr:col>
      <xdr:colOff>34925</xdr:colOff>
      <xdr:row>37</xdr:row>
      <xdr:rowOff>30262</xdr:rowOff>
    </xdr:to>
    <xdr:sp macro="" textlink="">
      <xdr:nvSpPr>
        <xdr:cNvPr id="127" name="円/楕円 126"/>
        <xdr:cNvSpPr/>
      </xdr:nvSpPr>
      <xdr:spPr bwMode="auto">
        <a:xfrm>
          <a:off x="5600700" y="705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72189</xdr:rowOff>
    </xdr:from>
    <xdr:ext cx="762000" cy="259045"/>
    <xdr:sp macro="" textlink="">
      <xdr:nvSpPr>
        <xdr:cNvPr id="128" name="人口1人当たり決算額の推移該当値テキスト445"/>
        <xdr:cNvSpPr txBox="1"/>
      </xdr:nvSpPr>
      <xdr:spPr>
        <a:xfrm>
          <a:off x="5740400" y="70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49728</xdr:rowOff>
    </xdr:from>
    <xdr:to>
      <xdr:col>4</xdr:col>
      <xdr:colOff>520700</xdr:colOff>
      <xdr:row>36</xdr:row>
      <xdr:rowOff>151328</xdr:rowOff>
    </xdr:to>
    <xdr:sp macro="" textlink="">
      <xdr:nvSpPr>
        <xdr:cNvPr id="129" name="円/楕円 128"/>
        <xdr:cNvSpPr/>
      </xdr:nvSpPr>
      <xdr:spPr bwMode="auto">
        <a:xfrm>
          <a:off x="4953000" y="700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136105</xdr:rowOff>
    </xdr:from>
    <xdr:ext cx="736600" cy="259045"/>
    <xdr:sp macro="" textlink="">
      <xdr:nvSpPr>
        <xdr:cNvPr id="130" name="テキスト ボックス 129"/>
        <xdr:cNvSpPr txBox="1"/>
      </xdr:nvSpPr>
      <xdr:spPr>
        <a:xfrm>
          <a:off x="4622800" y="70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92019</xdr:rowOff>
    </xdr:from>
    <xdr:to>
      <xdr:col>3</xdr:col>
      <xdr:colOff>955675</xdr:colOff>
      <xdr:row>37</xdr:row>
      <xdr:rowOff>22169</xdr:rowOff>
    </xdr:to>
    <xdr:sp macro="" textlink="">
      <xdr:nvSpPr>
        <xdr:cNvPr id="131" name="円/楕円 130"/>
        <xdr:cNvSpPr/>
      </xdr:nvSpPr>
      <xdr:spPr bwMode="auto">
        <a:xfrm>
          <a:off x="4254500" y="704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6946</xdr:rowOff>
    </xdr:from>
    <xdr:ext cx="762000" cy="259045"/>
    <xdr:sp macro="" textlink="">
      <xdr:nvSpPr>
        <xdr:cNvPr id="132" name="テキスト ボックス 131"/>
        <xdr:cNvSpPr txBox="1"/>
      </xdr:nvSpPr>
      <xdr:spPr>
        <a:xfrm>
          <a:off x="3924300" y="71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319339</xdr:rowOff>
    </xdr:from>
    <xdr:to>
      <xdr:col>3</xdr:col>
      <xdr:colOff>257175</xdr:colOff>
      <xdr:row>36</xdr:row>
      <xdr:rowOff>78039</xdr:rowOff>
    </xdr:to>
    <xdr:sp macro="" textlink="">
      <xdr:nvSpPr>
        <xdr:cNvPr id="133" name="円/楕円 132"/>
        <xdr:cNvSpPr/>
      </xdr:nvSpPr>
      <xdr:spPr bwMode="auto">
        <a:xfrm>
          <a:off x="3556000" y="692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62816</xdr:rowOff>
    </xdr:from>
    <xdr:ext cx="762000" cy="259045"/>
    <xdr:sp macro="" textlink="">
      <xdr:nvSpPr>
        <xdr:cNvPr id="134" name="テキスト ボックス 133"/>
        <xdr:cNvSpPr txBox="1"/>
      </xdr:nvSpPr>
      <xdr:spPr>
        <a:xfrm>
          <a:off x="3225800" y="70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237546</xdr:rowOff>
    </xdr:from>
    <xdr:to>
      <xdr:col>2</xdr:col>
      <xdr:colOff>692150</xdr:colOff>
      <xdr:row>35</xdr:row>
      <xdr:rowOff>339146</xdr:rowOff>
    </xdr:to>
    <xdr:sp macro="" textlink="">
      <xdr:nvSpPr>
        <xdr:cNvPr id="135" name="円/楕円 134"/>
        <xdr:cNvSpPr/>
      </xdr:nvSpPr>
      <xdr:spPr bwMode="auto">
        <a:xfrm>
          <a:off x="28575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323923</xdr:rowOff>
    </xdr:from>
    <xdr:ext cx="762000" cy="259045"/>
    <xdr:sp macro="" textlink="">
      <xdr:nvSpPr>
        <xdr:cNvPr id="136" name="テキスト ボックス 135"/>
        <xdr:cNvSpPr txBox="1"/>
      </xdr:nvSpPr>
      <xdr:spPr>
        <a:xfrm>
          <a:off x="2527300" y="693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114249</xdr:rowOff>
    </xdr:from>
    <xdr:to>
      <xdr:col>6</xdr:col>
      <xdr:colOff>511175</xdr:colOff>
      <xdr:row>36</xdr:row>
      <xdr:rowOff>115773</xdr:rowOff>
    </xdr:to>
    <xdr:cxnSp macro="">
      <xdr:nvCxnSpPr>
        <xdr:cNvPr id="61" name="直線コネクタ 60"/>
        <xdr:cNvCxnSpPr/>
      </xdr:nvCxnSpPr>
      <xdr:spPr>
        <a:xfrm>
          <a:off x="3797300" y="628644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103391</xdr:rowOff>
    </xdr:from>
    <xdr:to>
      <xdr:col>5</xdr:col>
      <xdr:colOff>358775</xdr:colOff>
      <xdr:row>36</xdr:row>
      <xdr:rowOff>114249</xdr:rowOff>
    </xdr:to>
    <xdr:cxnSp macro="">
      <xdr:nvCxnSpPr>
        <xdr:cNvPr id="64" name="直線コネクタ 63"/>
        <xdr:cNvCxnSpPr/>
      </xdr:nvCxnSpPr>
      <xdr:spPr>
        <a:xfrm>
          <a:off x="2908300" y="627559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103391</xdr:rowOff>
    </xdr:from>
    <xdr:to>
      <xdr:col>4</xdr:col>
      <xdr:colOff>155575</xdr:colOff>
      <xdr:row>37</xdr:row>
      <xdr:rowOff>11417</xdr:rowOff>
    </xdr:to>
    <xdr:cxnSp macro="">
      <xdr:nvCxnSpPr>
        <xdr:cNvPr id="67" name="直線コネクタ 66"/>
        <xdr:cNvCxnSpPr/>
      </xdr:nvCxnSpPr>
      <xdr:spPr>
        <a:xfrm flipV="1">
          <a:off x="2019300" y="6275591"/>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112459</xdr:rowOff>
    </xdr:from>
    <xdr:to>
      <xdr:col>2</xdr:col>
      <xdr:colOff>638175</xdr:colOff>
      <xdr:row>37</xdr:row>
      <xdr:rowOff>11417</xdr:rowOff>
    </xdr:to>
    <xdr:cxnSp macro="">
      <xdr:nvCxnSpPr>
        <xdr:cNvPr id="70" name="直線コネクタ 69"/>
        <xdr:cNvCxnSpPr/>
      </xdr:nvCxnSpPr>
      <xdr:spPr>
        <a:xfrm>
          <a:off x="1130300" y="6284659"/>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64973</xdr:rowOff>
    </xdr:from>
    <xdr:to>
      <xdr:col>6</xdr:col>
      <xdr:colOff>561975</xdr:colOff>
      <xdr:row>36</xdr:row>
      <xdr:rowOff>166573</xdr:rowOff>
    </xdr:to>
    <xdr:sp macro="" textlink="">
      <xdr:nvSpPr>
        <xdr:cNvPr id="80" name="円/楕円 79"/>
        <xdr:cNvSpPr/>
      </xdr:nvSpPr>
      <xdr:spPr>
        <a:xfrm>
          <a:off x="45847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43400</xdr:rowOff>
    </xdr:from>
    <xdr:ext cx="534377" cy="259045"/>
    <xdr:sp macro="" textlink="">
      <xdr:nvSpPr>
        <xdr:cNvPr id="81" name="人件費該当値テキスト"/>
        <xdr:cNvSpPr txBox="1"/>
      </xdr:nvSpPr>
      <xdr:spPr>
        <a:xfrm>
          <a:off x="4686300" y="62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63449</xdr:rowOff>
    </xdr:from>
    <xdr:to>
      <xdr:col>5</xdr:col>
      <xdr:colOff>409575</xdr:colOff>
      <xdr:row>36</xdr:row>
      <xdr:rowOff>165049</xdr:rowOff>
    </xdr:to>
    <xdr:sp macro="" textlink="">
      <xdr:nvSpPr>
        <xdr:cNvPr id="82" name="円/楕円 81"/>
        <xdr:cNvSpPr/>
      </xdr:nvSpPr>
      <xdr:spPr>
        <a:xfrm>
          <a:off x="3746500" y="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156176</xdr:rowOff>
    </xdr:from>
    <xdr:ext cx="534377" cy="259045"/>
    <xdr:sp macro="" textlink="">
      <xdr:nvSpPr>
        <xdr:cNvPr id="83" name="テキスト ボックス 82"/>
        <xdr:cNvSpPr txBox="1"/>
      </xdr:nvSpPr>
      <xdr:spPr>
        <a:xfrm>
          <a:off x="3530111" y="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52591</xdr:rowOff>
    </xdr:from>
    <xdr:to>
      <xdr:col>4</xdr:col>
      <xdr:colOff>206375</xdr:colOff>
      <xdr:row>36</xdr:row>
      <xdr:rowOff>154191</xdr:rowOff>
    </xdr:to>
    <xdr:sp macro="" textlink="">
      <xdr:nvSpPr>
        <xdr:cNvPr id="84" name="円/楕円 83"/>
        <xdr:cNvSpPr/>
      </xdr:nvSpPr>
      <xdr:spPr>
        <a:xfrm>
          <a:off x="2857500" y="62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145318</xdr:rowOff>
    </xdr:from>
    <xdr:ext cx="534377" cy="259045"/>
    <xdr:sp macro="" textlink="">
      <xdr:nvSpPr>
        <xdr:cNvPr id="85" name="テキスト ボックス 84"/>
        <xdr:cNvSpPr txBox="1"/>
      </xdr:nvSpPr>
      <xdr:spPr>
        <a:xfrm>
          <a:off x="2641111" y="63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132067</xdr:rowOff>
    </xdr:from>
    <xdr:to>
      <xdr:col>3</xdr:col>
      <xdr:colOff>3175</xdr:colOff>
      <xdr:row>37</xdr:row>
      <xdr:rowOff>62217</xdr:rowOff>
    </xdr:to>
    <xdr:sp macro="" textlink="">
      <xdr:nvSpPr>
        <xdr:cNvPr id="86" name="円/楕円 85"/>
        <xdr:cNvSpPr/>
      </xdr:nvSpPr>
      <xdr:spPr>
        <a:xfrm>
          <a:off x="1968500" y="63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87" name="テキスト ボックス 86"/>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61659</xdr:rowOff>
    </xdr:from>
    <xdr:to>
      <xdr:col>1</xdr:col>
      <xdr:colOff>485775</xdr:colOff>
      <xdr:row>36</xdr:row>
      <xdr:rowOff>163259</xdr:rowOff>
    </xdr:to>
    <xdr:sp macro="" textlink="">
      <xdr:nvSpPr>
        <xdr:cNvPr id="88" name="円/楕円 87"/>
        <xdr:cNvSpPr/>
      </xdr:nvSpPr>
      <xdr:spPr>
        <a:xfrm>
          <a:off x="1079500" y="62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154386</xdr:rowOff>
    </xdr:from>
    <xdr:ext cx="534377" cy="259045"/>
    <xdr:sp macro="" textlink="">
      <xdr:nvSpPr>
        <xdr:cNvPr id="89" name="テキスト ボックス 88"/>
        <xdr:cNvSpPr txBox="1"/>
      </xdr:nvSpPr>
      <xdr:spPr>
        <a:xfrm>
          <a:off x="863111" y="63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155461</xdr:rowOff>
    </xdr:from>
    <xdr:to>
      <xdr:col>6</xdr:col>
      <xdr:colOff>511175</xdr:colOff>
      <xdr:row>57</xdr:row>
      <xdr:rowOff>159855</xdr:rowOff>
    </xdr:to>
    <xdr:cxnSp macro="">
      <xdr:nvCxnSpPr>
        <xdr:cNvPr id="119" name="直線コネクタ 118"/>
        <xdr:cNvCxnSpPr/>
      </xdr:nvCxnSpPr>
      <xdr:spPr>
        <a:xfrm>
          <a:off x="3797300" y="9928111"/>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155461</xdr:rowOff>
    </xdr:from>
    <xdr:to>
      <xdr:col>5</xdr:col>
      <xdr:colOff>358775</xdr:colOff>
      <xdr:row>58</xdr:row>
      <xdr:rowOff>13373</xdr:rowOff>
    </xdr:to>
    <xdr:cxnSp macro="">
      <xdr:nvCxnSpPr>
        <xdr:cNvPr id="122" name="直線コネクタ 121"/>
        <xdr:cNvCxnSpPr/>
      </xdr:nvCxnSpPr>
      <xdr:spPr>
        <a:xfrm flipV="1">
          <a:off x="2908300" y="9928111"/>
          <a:ext cx="889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13373</xdr:rowOff>
    </xdr:from>
    <xdr:to>
      <xdr:col>4</xdr:col>
      <xdr:colOff>155575</xdr:colOff>
      <xdr:row>58</xdr:row>
      <xdr:rowOff>48590</xdr:rowOff>
    </xdr:to>
    <xdr:cxnSp macro="">
      <xdr:nvCxnSpPr>
        <xdr:cNvPr id="125" name="直線コネクタ 124"/>
        <xdr:cNvCxnSpPr/>
      </xdr:nvCxnSpPr>
      <xdr:spPr>
        <a:xfrm flipV="1">
          <a:off x="2019300" y="9957473"/>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45339</xdr:rowOff>
    </xdr:from>
    <xdr:to>
      <xdr:col>2</xdr:col>
      <xdr:colOff>638175</xdr:colOff>
      <xdr:row>58</xdr:row>
      <xdr:rowOff>48590</xdr:rowOff>
    </xdr:to>
    <xdr:cxnSp macro="">
      <xdr:nvCxnSpPr>
        <xdr:cNvPr id="128" name="直線コネクタ 127"/>
        <xdr:cNvCxnSpPr/>
      </xdr:nvCxnSpPr>
      <xdr:spPr>
        <a:xfrm>
          <a:off x="1130300" y="998943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109055</xdr:rowOff>
    </xdr:from>
    <xdr:to>
      <xdr:col>6</xdr:col>
      <xdr:colOff>561975</xdr:colOff>
      <xdr:row>58</xdr:row>
      <xdr:rowOff>39205</xdr:rowOff>
    </xdr:to>
    <xdr:sp macro="" textlink="">
      <xdr:nvSpPr>
        <xdr:cNvPr id="138" name="円/楕円 137"/>
        <xdr:cNvSpPr/>
      </xdr:nvSpPr>
      <xdr:spPr>
        <a:xfrm>
          <a:off x="4584700" y="9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87482</xdr:rowOff>
    </xdr:from>
    <xdr:ext cx="534377" cy="259045"/>
    <xdr:sp macro="" textlink="">
      <xdr:nvSpPr>
        <xdr:cNvPr id="139" name="物件費該当値テキスト"/>
        <xdr:cNvSpPr txBox="1"/>
      </xdr:nvSpPr>
      <xdr:spPr>
        <a:xfrm>
          <a:off x="4686300"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104661</xdr:rowOff>
    </xdr:from>
    <xdr:to>
      <xdr:col>5</xdr:col>
      <xdr:colOff>409575</xdr:colOff>
      <xdr:row>58</xdr:row>
      <xdr:rowOff>34811</xdr:rowOff>
    </xdr:to>
    <xdr:sp macro="" textlink="">
      <xdr:nvSpPr>
        <xdr:cNvPr id="140" name="円/楕円 139"/>
        <xdr:cNvSpPr/>
      </xdr:nvSpPr>
      <xdr:spPr>
        <a:xfrm>
          <a:off x="3746500" y="98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51338</xdr:rowOff>
    </xdr:from>
    <xdr:ext cx="534377" cy="259045"/>
    <xdr:sp macro="" textlink="">
      <xdr:nvSpPr>
        <xdr:cNvPr id="141" name="テキスト ボックス 140"/>
        <xdr:cNvSpPr txBox="1"/>
      </xdr:nvSpPr>
      <xdr:spPr>
        <a:xfrm>
          <a:off x="3530111" y="96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134023</xdr:rowOff>
    </xdr:from>
    <xdr:to>
      <xdr:col>4</xdr:col>
      <xdr:colOff>206375</xdr:colOff>
      <xdr:row>58</xdr:row>
      <xdr:rowOff>64173</xdr:rowOff>
    </xdr:to>
    <xdr:sp macro="" textlink="">
      <xdr:nvSpPr>
        <xdr:cNvPr id="142" name="円/楕円 141"/>
        <xdr:cNvSpPr/>
      </xdr:nvSpPr>
      <xdr:spPr>
        <a:xfrm>
          <a:off x="2857500" y="99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55300</xdr:rowOff>
    </xdr:from>
    <xdr:ext cx="534377" cy="259045"/>
    <xdr:sp macro="" textlink="">
      <xdr:nvSpPr>
        <xdr:cNvPr id="143" name="テキスト ボックス 142"/>
        <xdr:cNvSpPr txBox="1"/>
      </xdr:nvSpPr>
      <xdr:spPr>
        <a:xfrm>
          <a:off x="2641111" y="99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169240</xdr:rowOff>
    </xdr:from>
    <xdr:to>
      <xdr:col>3</xdr:col>
      <xdr:colOff>3175</xdr:colOff>
      <xdr:row>58</xdr:row>
      <xdr:rowOff>99390</xdr:rowOff>
    </xdr:to>
    <xdr:sp macro="" textlink="">
      <xdr:nvSpPr>
        <xdr:cNvPr id="144" name="円/楕円 143"/>
        <xdr:cNvSpPr/>
      </xdr:nvSpPr>
      <xdr:spPr>
        <a:xfrm>
          <a:off x="1968500" y="99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90517</xdr:rowOff>
    </xdr:from>
    <xdr:ext cx="534377" cy="259045"/>
    <xdr:sp macro="" textlink="">
      <xdr:nvSpPr>
        <xdr:cNvPr id="145" name="テキスト ボックス 144"/>
        <xdr:cNvSpPr txBox="1"/>
      </xdr:nvSpPr>
      <xdr:spPr>
        <a:xfrm>
          <a:off x="1752111" y="100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165989</xdr:rowOff>
    </xdr:from>
    <xdr:to>
      <xdr:col>1</xdr:col>
      <xdr:colOff>485775</xdr:colOff>
      <xdr:row>58</xdr:row>
      <xdr:rowOff>96139</xdr:rowOff>
    </xdr:to>
    <xdr:sp macro="" textlink="">
      <xdr:nvSpPr>
        <xdr:cNvPr id="146" name="円/楕円 145"/>
        <xdr:cNvSpPr/>
      </xdr:nvSpPr>
      <xdr:spPr>
        <a:xfrm>
          <a:off x="1079500" y="9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87266</xdr:rowOff>
    </xdr:from>
    <xdr:ext cx="534377" cy="259045"/>
    <xdr:sp macro="" textlink="">
      <xdr:nvSpPr>
        <xdr:cNvPr id="147" name="テキスト ボックス 146"/>
        <xdr:cNvSpPr txBox="1"/>
      </xdr:nvSpPr>
      <xdr:spPr>
        <a:xfrm>
          <a:off x="863111" y="100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75819</xdr:rowOff>
    </xdr:from>
    <xdr:to>
      <xdr:col>6</xdr:col>
      <xdr:colOff>511175</xdr:colOff>
      <xdr:row>76</xdr:row>
      <xdr:rowOff>86361</xdr:rowOff>
    </xdr:to>
    <xdr:cxnSp macro="">
      <xdr:nvCxnSpPr>
        <xdr:cNvPr id="176" name="直線コネクタ 175"/>
        <xdr:cNvCxnSpPr/>
      </xdr:nvCxnSpPr>
      <xdr:spPr>
        <a:xfrm flipV="1">
          <a:off x="3797300" y="13106019"/>
          <a:ext cx="8382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155829</xdr:rowOff>
    </xdr:from>
    <xdr:to>
      <xdr:col>5</xdr:col>
      <xdr:colOff>358775</xdr:colOff>
      <xdr:row>76</xdr:row>
      <xdr:rowOff>86361</xdr:rowOff>
    </xdr:to>
    <xdr:cxnSp macro="">
      <xdr:nvCxnSpPr>
        <xdr:cNvPr id="179" name="直線コネクタ 178"/>
        <xdr:cNvCxnSpPr/>
      </xdr:nvCxnSpPr>
      <xdr:spPr>
        <a:xfrm>
          <a:off x="2908300" y="13014579"/>
          <a:ext cx="889000" cy="1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155829</xdr:rowOff>
    </xdr:from>
    <xdr:to>
      <xdr:col>4</xdr:col>
      <xdr:colOff>155575</xdr:colOff>
      <xdr:row>76</xdr:row>
      <xdr:rowOff>61849</xdr:rowOff>
    </xdr:to>
    <xdr:cxnSp macro="">
      <xdr:nvCxnSpPr>
        <xdr:cNvPr id="182" name="直線コネクタ 181"/>
        <xdr:cNvCxnSpPr/>
      </xdr:nvCxnSpPr>
      <xdr:spPr>
        <a:xfrm flipV="1">
          <a:off x="2019300" y="13014579"/>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61849</xdr:rowOff>
    </xdr:from>
    <xdr:to>
      <xdr:col>2</xdr:col>
      <xdr:colOff>638175</xdr:colOff>
      <xdr:row>76</xdr:row>
      <xdr:rowOff>142367</xdr:rowOff>
    </xdr:to>
    <xdr:cxnSp macro="">
      <xdr:nvCxnSpPr>
        <xdr:cNvPr id="185" name="直線コネクタ 184"/>
        <xdr:cNvCxnSpPr/>
      </xdr:nvCxnSpPr>
      <xdr:spPr>
        <a:xfrm flipV="1">
          <a:off x="1130300" y="13092049"/>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25019</xdr:rowOff>
    </xdr:from>
    <xdr:to>
      <xdr:col>6</xdr:col>
      <xdr:colOff>561975</xdr:colOff>
      <xdr:row>76</xdr:row>
      <xdr:rowOff>126619</xdr:rowOff>
    </xdr:to>
    <xdr:sp macro="" textlink="">
      <xdr:nvSpPr>
        <xdr:cNvPr id="195" name="円/楕円 194"/>
        <xdr:cNvSpPr/>
      </xdr:nvSpPr>
      <xdr:spPr>
        <a:xfrm>
          <a:off x="45847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3446</xdr:rowOff>
    </xdr:from>
    <xdr:ext cx="469744" cy="259045"/>
    <xdr:sp macro="" textlink="">
      <xdr:nvSpPr>
        <xdr:cNvPr id="196" name="維持補修費該当値テキスト"/>
        <xdr:cNvSpPr txBox="1"/>
      </xdr:nvSpPr>
      <xdr:spPr>
        <a:xfrm>
          <a:off x="4686300" y="130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35561</xdr:rowOff>
    </xdr:from>
    <xdr:to>
      <xdr:col>5</xdr:col>
      <xdr:colOff>409575</xdr:colOff>
      <xdr:row>76</xdr:row>
      <xdr:rowOff>137161</xdr:rowOff>
    </xdr:to>
    <xdr:sp macro="" textlink="">
      <xdr:nvSpPr>
        <xdr:cNvPr id="197" name="円/楕円 196"/>
        <xdr:cNvSpPr/>
      </xdr:nvSpPr>
      <xdr:spPr>
        <a:xfrm>
          <a:off x="3746500" y="130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128288</xdr:rowOff>
    </xdr:from>
    <xdr:ext cx="469744" cy="259045"/>
    <xdr:sp macro="" textlink="">
      <xdr:nvSpPr>
        <xdr:cNvPr id="198" name="テキスト ボックス 197"/>
        <xdr:cNvSpPr txBox="1"/>
      </xdr:nvSpPr>
      <xdr:spPr>
        <a:xfrm>
          <a:off x="3562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105029</xdr:rowOff>
    </xdr:from>
    <xdr:to>
      <xdr:col>4</xdr:col>
      <xdr:colOff>206375</xdr:colOff>
      <xdr:row>76</xdr:row>
      <xdr:rowOff>35179</xdr:rowOff>
    </xdr:to>
    <xdr:sp macro="" textlink="">
      <xdr:nvSpPr>
        <xdr:cNvPr id="199" name="円/楕円 198"/>
        <xdr:cNvSpPr/>
      </xdr:nvSpPr>
      <xdr:spPr>
        <a:xfrm>
          <a:off x="2857500" y="129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51706</xdr:rowOff>
    </xdr:from>
    <xdr:ext cx="469744" cy="259045"/>
    <xdr:sp macro="" textlink="">
      <xdr:nvSpPr>
        <xdr:cNvPr id="200" name="テキスト ボックス 199"/>
        <xdr:cNvSpPr txBox="1"/>
      </xdr:nvSpPr>
      <xdr:spPr>
        <a:xfrm>
          <a:off x="2673427" y="127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11049</xdr:rowOff>
    </xdr:from>
    <xdr:to>
      <xdr:col>3</xdr:col>
      <xdr:colOff>3175</xdr:colOff>
      <xdr:row>76</xdr:row>
      <xdr:rowOff>112649</xdr:rowOff>
    </xdr:to>
    <xdr:sp macro="" textlink="">
      <xdr:nvSpPr>
        <xdr:cNvPr id="201" name="円/楕円 200"/>
        <xdr:cNvSpPr/>
      </xdr:nvSpPr>
      <xdr:spPr>
        <a:xfrm>
          <a:off x="1968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103776</xdr:rowOff>
    </xdr:from>
    <xdr:ext cx="469744" cy="259045"/>
    <xdr:sp macro="" textlink="">
      <xdr:nvSpPr>
        <xdr:cNvPr id="202" name="テキスト ボックス 201"/>
        <xdr:cNvSpPr txBox="1"/>
      </xdr:nvSpPr>
      <xdr:spPr>
        <a:xfrm>
          <a:off x="1784427" y="1313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91567</xdr:rowOff>
    </xdr:from>
    <xdr:to>
      <xdr:col>1</xdr:col>
      <xdr:colOff>485775</xdr:colOff>
      <xdr:row>77</xdr:row>
      <xdr:rowOff>21717</xdr:rowOff>
    </xdr:to>
    <xdr:sp macro="" textlink="">
      <xdr:nvSpPr>
        <xdr:cNvPr id="203" name="円/楕円 202"/>
        <xdr:cNvSpPr/>
      </xdr:nvSpPr>
      <xdr:spPr>
        <a:xfrm>
          <a:off x="1079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12844</xdr:rowOff>
    </xdr:from>
    <xdr:ext cx="469744" cy="259045"/>
    <xdr:sp macro="" textlink="">
      <xdr:nvSpPr>
        <xdr:cNvPr id="204" name="テキスト ボックス 203"/>
        <xdr:cNvSpPr txBox="1"/>
      </xdr:nvSpPr>
      <xdr:spPr>
        <a:xfrm>
          <a:off x="895427"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118644</xdr:rowOff>
    </xdr:from>
    <xdr:to>
      <xdr:col>6</xdr:col>
      <xdr:colOff>511175</xdr:colOff>
      <xdr:row>98</xdr:row>
      <xdr:rowOff>2845</xdr:rowOff>
    </xdr:to>
    <xdr:cxnSp macro="">
      <xdr:nvCxnSpPr>
        <xdr:cNvPr id="234" name="直線コネクタ 233"/>
        <xdr:cNvCxnSpPr/>
      </xdr:nvCxnSpPr>
      <xdr:spPr>
        <a:xfrm flipV="1">
          <a:off x="3797300" y="16749294"/>
          <a:ext cx="838200" cy="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2845</xdr:rowOff>
    </xdr:from>
    <xdr:to>
      <xdr:col>5</xdr:col>
      <xdr:colOff>358775</xdr:colOff>
      <xdr:row>98</xdr:row>
      <xdr:rowOff>35547</xdr:rowOff>
    </xdr:to>
    <xdr:cxnSp macro="">
      <xdr:nvCxnSpPr>
        <xdr:cNvPr id="237" name="直線コネクタ 236"/>
        <xdr:cNvCxnSpPr/>
      </xdr:nvCxnSpPr>
      <xdr:spPr>
        <a:xfrm flipV="1">
          <a:off x="2908300" y="16804945"/>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35547</xdr:rowOff>
    </xdr:from>
    <xdr:to>
      <xdr:col>4</xdr:col>
      <xdr:colOff>155575</xdr:colOff>
      <xdr:row>98</xdr:row>
      <xdr:rowOff>97586</xdr:rowOff>
    </xdr:to>
    <xdr:cxnSp macro="">
      <xdr:nvCxnSpPr>
        <xdr:cNvPr id="240" name="直線コネクタ 239"/>
        <xdr:cNvCxnSpPr/>
      </xdr:nvCxnSpPr>
      <xdr:spPr>
        <a:xfrm flipV="1">
          <a:off x="2019300" y="16837647"/>
          <a:ext cx="889000" cy="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97586</xdr:rowOff>
    </xdr:from>
    <xdr:to>
      <xdr:col>2</xdr:col>
      <xdr:colOff>638175</xdr:colOff>
      <xdr:row>98</xdr:row>
      <xdr:rowOff>103290</xdr:rowOff>
    </xdr:to>
    <xdr:cxnSp macro="">
      <xdr:nvCxnSpPr>
        <xdr:cNvPr id="243" name="直線コネクタ 242"/>
        <xdr:cNvCxnSpPr/>
      </xdr:nvCxnSpPr>
      <xdr:spPr>
        <a:xfrm flipV="1">
          <a:off x="1130300" y="16899686"/>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67844</xdr:rowOff>
    </xdr:from>
    <xdr:to>
      <xdr:col>6</xdr:col>
      <xdr:colOff>561975</xdr:colOff>
      <xdr:row>97</xdr:row>
      <xdr:rowOff>169444</xdr:rowOff>
    </xdr:to>
    <xdr:sp macro="" textlink="">
      <xdr:nvSpPr>
        <xdr:cNvPr id="253" name="円/楕円 252"/>
        <xdr:cNvSpPr/>
      </xdr:nvSpPr>
      <xdr:spPr>
        <a:xfrm>
          <a:off x="45847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46271</xdr:rowOff>
    </xdr:from>
    <xdr:ext cx="534377" cy="259045"/>
    <xdr:sp macro="" textlink="">
      <xdr:nvSpPr>
        <xdr:cNvPr id="254" name="扶助費該当値テキスト"/>
        <xdr:cNvSpPr txBox="1"/>
      </xdr:nvSpPr>
      <xdr:spPr>
        <a:xfrm>
          <a:off x="4686300" y="166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123495</xdr:rowOff>
    </xdr:from>
    <xdr:to>
      <xdr:col>5</xdr:col>
      <xdr:colOff>409575</xdr:colOff>
      <xdr:row>98</xdr:row>
      <xdr:rowOff>53645</xdr:rowOff>
    </xdr:to>
    <xdr:sp macro="" textlink="">
      <xdr:nvSpPr>
        <xdr:cNvPr id="255" name="円/楕円 254"/>
        <xdr:cNvSpPr/>
      </xdr:nvSpPr>
      <xdr:spPr>
        <a:xfrm>
          <a:off x="3746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44772</xdr:rowOff>
    </xdr:from>
    <xdr:ext cx="534377" cy="259045"/>
    <xdr:sp macro="" textlink="">
      <xdr:nvSpPr>
        <xdr:cNvPr id="256" name="テキスト ボックス 255"/>
        <xdr:cNvSpPr txBox="1"/>
      </xdr:nvSpPr>
      <xdr:spPr>
        <a:xfrm>
          <a:off x="3530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156197</xdr:rowOff>
    </xdr:from>
    <xdr:to>
      <xdr:col>4</xdr:col>
      <xdr:colOff>206375</xdr:colOff>
      <xdr:row>98</xdr:row>
      <xdr:rowOff>86347</xdr:rowOff>
    </xdr:to>
    <xdr:sp macro="" textlink="">
      <xdr:nvSpPr>
        <xdr:cNvPr id="257" name="円/楕円 256"/>
        <xdr:cNvSpPr/>
      </xdr:nvSpPr>
      <xdr:spPr>
        <a:xfrm>
          <a:off x="2857500" y="167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77474</xdr:rowOff>
    </xdr:from>
    <xdr:ext cx="534377" cy="259045"/>
    <xdr:sp macro="" textlink="">
      <xdr:nvSpPr>
        <xdr:cNvPr id="258" name="テキスト ボックス 257"/>
        <xdr:cNvSpPr txBox="1"/>
      </xdr:nvSpPr>
      <xdr:spPr>
        <a:xfrm>
          <a:off x="2641111" y="168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46786</xdr:rowOff>
    </xdr:from>
    <xdr:to>
      <xdr:col>3</xdr:col>
      <xdr:colOff>3175</xdr:colOff>
      <xdr:row>98</xdr:row>
      <xdr:rowOff>148386</xdr:rowOff>
    </xdr:to>
    <xdr:sp macro="" textlink="">
      <xdr:nvSpPr>
        <xdr:cNvPr id="259" name="円/楕円 258"/>
        <xdr:cNvSpPr/>
      </xdr:nvSpPr>
      <xdr:spPr>
        <a:xfrm>
          <a:off x="1968500" y="16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139513</xdr:rowOff>
    </xdr:from>
    <xdr:ext cx="534377" cy="259045"/>
    <xdr:sp macro="" textlink="">
      <xdr:nvSpPr>
        <xdr:cNvPr id="260" name="テキスト ボックス 259"/>
        <xdr:cNvSpPr txBox="1"/>
      </xdr:nvSpPr>
      <xdr:spPr>
        <a:xfrm>
          <a:off x="1752111" y="169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52490</xdr:rowOff>
    </xdr:from>
    <xdr:to>
      <xdr:col>1</xdr:col>
      <xdr:colOff>485775</xdr:colOff>
      <xdr:row>98</xdr:row>
      <xdr:rowOff>154090</xdr:rowOff>
    </xdr:to>
    <xdr:sp macro="" textlink="">
      <xdr:nvSpPr>
        <xdr:cNvPr id="261" name="円/楕円 260"/>
        <xdr:cNvSpPr/>
      </xdr:nvSpPr>
      <xdr:spPr>
        <a:xfrm>
          <a:off x="1079500" y="168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145217</xdr:rowOff>
    </xdr:from>
    <xdr:ext cx="534377" cy="259045"/>
    <xdr:sp macro="" textlink="">
      <xdr:nvSpPr>
        <xdr:cNvPr id="262" name="テキスト ボックス 261"/>
        <xdr:cNvSpPr txBox="1"/>
      </xdr:nvSpPr>
      <xdr:spPr>
        <a:xfrm>
          <a:off x="863111" y="169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57404</xdr:rowOff>
    </xdr:from>
    <xdr:to>
      <xdr:col>15</xdr:col>
      <xdr:colOff>180975</xdr:colOff>
      <xdr:row>34</xdr:row>
      <xdr:rowOff>147747</xdr:rowOff>
    </xdr:to>
    <xdr:cxnSp macro="">
      <xdr:nvCxnSpPr>
        <xdr:cNvPr id="289" name="直線コネクタ 288"/>
        <xdr:cNvCxnSpPr/>
      </xdr:nvCxnSpPr>
      <xdr:spPr>
        <a:xfrm>
          <a:off x="9639300" y="5886704"/>
          <a:ext cx="8382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57404</xdr:rowOff>
    </xdr:from>
    <xdr:to>
      <xdr:col>14</xdr:col>
      <xdr:colOff>28575</xdr:colOff>
      <xdr:row>34</xdr:row>
      <xdr:rowOff>147450</xdr:rowOff>
    </xdr:to>
    <xdr:cxnSp macro="">
      <xdr:nvCxnSpPr>
        <xdr:cNvPr id="292" name="直線コネクタ 291"/>
        <xdr:cNvCxnSpPr/>
      </xdr:nvCxnSpPr>
      <xdr:spPr>
        <a:xfrm flipV="1">
          <a:off x="8750300" y="5886704"/>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147450</xdr:rowOff>
    </xdr:from>
    <xdr:to>
      <xdr:col>12</xdr:col>
      <xdr:colOff>511175</xdr:colOff>
      <xdr:row>35</xdr:row>
      <xdr:rowOff>22314</xdr:rowOff>
    </xdr:to>
    <xdr:cxnSp macro="">
      <xdr:nvCxnSpPr>
        <xdr:cNvPr id="295" name="直線コネクタ 294"/>
        <xdr:cNvCxnSpPr/>
      </xdr:nvCxnSpPr>
      <xdr:spPr>
        <a:xfrm flipV="1">
          <a:off x="7861300" y="5976750"/>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9992</xdr:rowOff>
    </xdr:from>
    <xdr:to>
      <xdr:col>11</xdr:col>
      <xdr:colOff>307975</xdr:colOff>
      <xdr:row>35</xdr:row>
      <xdr:rowOff>22314</xdr:rowOff>
    </xdr:to>
    <xdr:cxnSp macro="">
      <xdr:nvCxnSpPr>
        <xdr:cNvPr id="298" name="直線コネクタ 297"/>
        <xdr:cNvCxnSpPr/>
      </xdr:nvCxnSpPr>
      <xdr:spPr>
        <a:xfrm>
          <a:off x="6972300" y="6010742"/>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96947</xdr:rowOff>
    </xdr:from>
    <xdr:to>
      <xdr:col>15</xdr:col>
      <xdr:colOff>231775</xdr:colOff>
      <xdr:row>35</xdr:row>
      <xdr:rowOff>27097</xdr:rowOff>
    </xdr:to>
    <xdr:sp macro="" textlink="">
      <xdr:nvSpPr>
        <xdr:cNvPr id="308" name="円/楕円 307"/>
        <xdr:cNvSpPr/>
      </xdr:nvSpPr>
      <xdr:spPr>
        <a:xfrm>
          <a:off x="10426700" y="59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119824</xdr:rowOff>
    </xdr:from>
    <xdr:ext cx="534377" cy="259045"/>
    <xdr:sp macro="" textlink="">
      <xdr:nvSpPr>
        <xdr:cNvPr id="309" name="補助費等該当値テキスト"/>
        <xdr:cNvSpPr txBox="1"/>
      </xdr:nvSpPr>
      <xdr:spPr>
        <a:xfrm>
          <a:off x="10528300" y="57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6604</xdr:rowOff>
    </xdr:from>
    <xdr:to>
      <xdr:col>14</xdr:col>
      <xdr:colOff>79375</xdr:colOff>
      <xdr:row>34</xdr:row>
      <xdr:rowOff>108204</xdr:rowOff>
    </xdr:to>
    <xdr:sp macro="" textlink="">
      <xdr:nvSpPr>
        <xdr:cNvPr id="310" name="円/楕円 309"/>
        <xdr:cNvSpPr/>
      </xdr:nvSpPr>
      <xdr:spPr>
        <a:xfrm>
          <a:off x="9588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124731</xdr:rowOff>
    </xdr:from>
    <xdr:ext cx="534377" cy="259045"/>
    <xdr:sp macro="" textlink="">
      <xdr:nvSpPr>
        <xdr:cNvPr id="311" name="テキスト ボックス 310"/>
        <xdr:cNvSpPr txBox="1"/>
      </xdr:nvSpPr>
      <xdr:spPr>
        <a:xfrm>
          <a:off x="9372111" y="56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96650</xdr:rowOff>
    </xdr:from>
    <xdr:to>
      <xdr:col>12</xdr:col>
      <xdr:colOff>561975</xdr:colOff>
      <xdr:row>35</xdr:row>
      <xdr:rowOff>26800</xdr:rowOff>
    </xdr:to>
    <xdr:sp macro="" textlink="">
      <xdr:nvSpPr>
        <xdr:cNvPr id="312" name="円/楕円 311"/>
        <xdr:cNvSpPr/>
      </xdr:nvSpPr>
      <xdr:spPr>
        <a:xfrm>
          <a:off x="8699500" y="5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43327</xdr:rowOff>
    </xdr:from>
    <xdr:ext cx="534377" cy="259045"/>
    <xdr:sp macro="" textlink="">
      <xdr:nvSpPr>
        <xdr:cNvPr id="313" name="テキスト ボックス 312"/>
        <xdr:cNvSpPr txBox="1"/>
      </xdr:nvSpPr>
      <xdr:spPr>
        <a:xfrm>
          <a:off x="8483111" y="5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142964</xdr:rowOff>
    </xdr:from>
    <xdr:to>
      <xdr:col>11</xdr:col>
      <xdr:colOff>358775</xdr:colOff>
      <xdr:row>35</xdr:row>
      <xdr:rowOff>73114</xdr:rowOff>
    </xdr:to>
    <xdr:sp macro="" textlink="">
      <xdr:nvSpPr>
        <xdr:cNvPr id="314" name="円/楕円 313"/>
        <xdr:cNvSpPr/>
      </xdr:nvSpPr>
      <xdr:spPr>
        <a:xfrm>
          <a:off x="7810500" y="5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64241</xdr:rowOff>
    </xdr:from>
    <xdr:ext cx="534377" cy="259045"/>
    <xdr:sp macro="" textlink="">
      <xdr:nvSpPr>
        <xdr:cNvPr id="315" name="テキスト ボックス 314"/>
        <xdr:cNvSpPr txBox="1"/>
      </xdr:nvSpPr>
      <xdr:spPr>
        <a:xfrm>
          <a:off x="7594111" y="60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130642</xdr:rowOff>
    </xdr:from>
    <xdr:to>
      <xdr:col>10</xdr:col>
      <xdr:colOff>155575</xdr:colOff>
      <xdr:row>35</xdr:row>
      <xdr:rowOff>60792</xdr:rowOff>
    </xdr:to>
    <xdr:sp macro="" textlink="">
      <xdr:nvSpPr>
        <xdr:cNvPr id="316" name="円/楕円 315"/>
        <xdr:cNvSpPr/>
      </xdr:nvSpPr>
      <xdr:spPr>
        <a:xfrm>
          <a:off x="6921500" y="59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51919</xdr:rowOff>
    </xdr:from>
    <xdr:ext cx="534377" cy="259045"/>
    <xdr:sp macro="" textlink="">
      <xdr:nvSpPr>
        <xdr:cNvPr id="317" name="テキスト ボックス 316"/>
        <xdr:cNvSpPr txBox="1"/>
      </xdr:nvSpPr>
      <xdr:spPr>
        <a:xfrm>
          <a:off x="6705111" y="60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78169</xdr:rowOff>
    </xdr:from>
    <xdr:to>
      <xdr:col>15</xdr:col>
      <xdr:colOff>180975</xdr:colOff>
      <xdr:row>58</xdr:row>
      <xdr:rowOff>50450</xdr:rowOff>
    </xdr:to>
    <xdr:cxnSp macro="">
      <xdr:nvCxnSpPr>
        <xdr:cNvPr id="347" name="直線コネクタ 346"/>
        <xdr:cNvCxnSpPr/>
      </xdr:nvCxnSpPr>
      <xdr:spPr>
        <a:xfrm flipV="1">
          <a:off x="9639300" y="9850819"/>
          <a:ext cx="838200" cy="1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25838</xdr:rowOff>
    </xdr:from>
    <xdr:to>
      <xdr:col>14</xdr:col>
      <xdr:colOff>28575</xdr:colOff>
      <xdr:row>58</xdr:row>
      <xdr:rowOff>50450</xdr:rowOff>
    </xdr:to>
    <xdr:cxnSp macro="">
      <xdr:nvCxnSpPr>
        <xdr:cNvPr id="350" name="直線コネクタ 349"/>
        <xdr:cNvCxnSpPr/>
      </xdr:nvCxnSpPr>
      <xdr:spPr>
        <a:xfrm>
          <a:off x="8750300" y="9627038"/>
          <a:ext cx="889000" cy="3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25838</xdr:rowOff>
    </xdr:from>
    <xdr:to>
      <xdr:col>12</xdr:col>
      <xdr:colOff>511175</xdr:colOff>
      <xdr:row>56</xdr:row>
      <xdr:rowOff>168808</xdr:rowOff>
    </xdr:to>
    <xdr:cxnSp macro="">
      <xdr:nvCxnSpPr>
        <xdr:cNvPr id="353" name="直線コネクタ 352"/>
        <xdr:cNvCxnSpPr/>
      </xdr:nvCxnSpPr>
      <xdr:spPr>
        <a:xfrm flipV="1">
          <a:off x="7861300" y="9627038"/>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168808</xdr:rowOff>
    </xdr:from>
    <xdr:to>
      <xdr:col>11</xdr:col>
      <xdr:colOff>307975</xdr:colOff>
      <xdr:row>58</xdr:row>
      <xdr:rowOff>66491</xdr:rowOff>
    </xdr:to>
    <xdr:cxnSp macro="">
      <xdr:nvCxnSpPr>
        <xdr:cNvPr id="356" name="直線コネクタ 355"/>
        <xdr:cNvCxnSpPr/>
      </xdr:nvCxnSpPr>
      <xdr:spPr>
        <a:xfrm flipV="1">
          <a:off x="6972300" y="9770008"/>
          <a:ext cx="889000" cy="24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27369</xdr:rowOff>
    </xdr:from>
    <xdr:to>
      <xdr:col>15</xdr:col>
      <xdr:colOff>231775</xdr:colOff>
      <xdr:row>57</xdr:row>
      <xdr:rowOff>128969</xdr:rowOff>
    </xdr:to>
    <xdr:sp macro="" textlink="">
      <xdr:nvSpPr>
        <xdr:cNvPr id="366" name="円/楕円 365"/>
        <xdr:cNvSpPr/>
      </xdr:nvSpPr>
      <xdr:spPr>
        <a:xfrm>
          <a:off x="10426700" y="9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5796</xdr:rowOff>
    </xdr:from>
    <xdr:ext cx="534377" cy="259045"/>
    <xdr:sp macro="" textlink="">
      <xdr:nvSpPr>
        <xdr:cNvPr id="367" name="普通建設事業費該当値テキスト"/>
        <xdr:cNvSpPr txBox="1"/>
      </xdr:nvSpPr>
      <xdr:spPr>
        <a:xfrm>
          <a:off x="10528300" y="97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171100</xdr:rowOff>
    </xdr:from>
    <xdr:to>
      <xdr:col>14</xdr:col>
      <xdr:colOff>79375</xdr:colOff>
      <xdr:row>58</xdr:row>
      <xdr:rowOff>101250</xdr:rowOff>
    </xdr:to>
    <xdr:sp macro="" textlink="">
      <xdr:nvSpPr>
        <xdr:cNvPr id="368" name="円/楕円 367"/>
        <xdr:cNvSpPr/>
      </xdr:nvSpPr>
      <xdr:spPr>
        <a:xfrm>
          <a:off x="9588500" y="99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92377</xdr:rowOff>
    </xdr:from>
    <xdr:ext cx="534377" cy="259045"/>
    <xdr:sp macro="" textlink="">
      <xdr:nvSpPr>
        <xdr:cNvPr id="369" name="テキスト ボックス 368"/>
        <xdr:cNvSpPr txBox="1"/>
      </xdr:nvSpPr>
      <xdr:spPr>
        <a:xfrm>
          <a:off x="9372111" y="10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146488</xdr:rowOff>
    </xdr:from>
    <xdr:to>
      <xdr:col>12</xdr:col>
      <xdr:colOff>561975</xdr:colOff>
      <xdr:row>56</xdr:row>
      <xdr:rowOff>76638</xdr:rowOff>
    </xdr:to>
    <xdr:sp macro="" textlink="">
      <xdr:nvSpPr>
        <xdr:cNvPr id="370" name="円/楕円 369"/>
        <xdr:cNvSpPr/>
      </xdr:nvSpPr>
      <xdr:spPr>
        <a:xfrm>
          <a:off x="8699500" y="95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67765</xdr:rowOff>
    </xdr:from>
    <xdr:ext cx="534377" cy="259045"/>
    <xdr:sp macro="" textlink="">
      <xdr:nvSpPr>
        <xdr:cNvPr id="371" name="テキスト ボックス 370"/>
        <xdr:cNvSpPr txBox="1"/>
      </xdr:nvSpPr>
      <xdr:spPr>
        <a:xfrm>
          <a:off x="8483111" y="96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118008</xdr:rowOff>
    </xdr:from>
    <xdr:to>
      <xdr:col>11</xdr:col>
      <xdr:colOff>358775</xdr:colOff>
      <xdr:row>57</xdr:row>
      <xdr:rowOff>48158</xdr:rowOff>
    </xdr:to>
    <xdr:sp macro="" textlink="">
      <xdr:nvSpPr>
        <xdr:cNvPr id="372" name="円/楕円 371"/>
        <xdr:cNvSpPr/>
      </xdr:nvSpPr>
      <xdr:spPr>
        <a:xfrm>
          <a:off x="7810500" y="97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39285</xdr:rowOff>
    </xdr:from>
    <xdr:ext cx="534377" cy="259045"/>
    <xdr:sp macro="" textlink="">
      <xdr:nvSpPr>
        <xdr:cNvPr id="373" name="テキスト ボックス 372"/>
        <xdr:cNvSpPr txBox="1"/>
      </xdr:nvSpPr>
      <xdr:spPr>
        <a:xfrm>
          <a:off x="7594111" y="98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15691</xdr:rowOff>
    </xdr:from>
    <xdr:to>
      <xdr:col>10</xdr:col>
      <xdr:colOff>155575</xdr:colOff>
      <xdr:row>58</xdr:row>
      <xdr:rowOff>117291</xdr:rowOff>
    </xdr:to>
    <xdr:sp macro="" textlink="">
      <xdr:nvSpPr>
        <xdr:cNvPr id="374" name="円/楕円 373"/>
        <xdr:cNvSpPr/>
      </xdr:nvSpPr>
      <xdr:spPr>
        <a:xfrm>
          <a:off x="6921500" y="9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108418</xdr:rowOff>
    </xdr:from>
    <xdr:ext cx="534377" cy="259045"/>
    <xdr:sp macro="" textlink="">
      <xdr:nvSpPr>
        <xdr:cNvPr id="375" name="テキスト ボックス 374"/>
        <xdr:cNvSpPr txBox="1"/>
      </xdr:nvSpPr>
      <xdr:spPr>
        <a:xfrm>
          <a:off x="6705111" y="100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151656</xdr:rowOff>
    </xdr:from>
    <xdr:to>
      <xdr:col>15</xdr:col>
      <xdr:colOff>180975</xdr:colOff>
      <xdr:row>77</xdr:row>
      <xdr:rowOff>102324</xdr:rowOff>
    </xdr:to>
    <xdr:cxnSp macro="">
      <xdr:nvCxnSpPr>
        <xdr:cNvPr id="402" name="直線コネクタ 401"/>
        <xdr:cNvCxnSpPr/>
      </xdr:nvCxnSpPr>
      <xdr:spPr>
        <a:xfrm flipV="1">
          <a:off x="9639300" y="13010406"/>
          <a:ext cx="838200" cy="29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154147</xdr:rowOff>
    </xdr:from>
    <xdr:to>
      <xdr:col>14</xdr:col>
      <xdr:colOff>28575</xdr:colOff>
      <xdr:row>77</xdr:row>
      <xdr:rowOff>102324</xdr:rowOff>
    </xdr:to>
    <xdr:cxnSp macro="">
      <xdr:nvCxnSpPr>
        <xdr:cNvPr id="405" name="直線コネクタ 404"/>
        <xdr:cNvCxnSpPr/>
      </xdr:nvCxnSpPr>
      <xdr:spPr>
        <a:xfrm>
          <a:off x="8750300" y="12841447"/>
          <a:ext cx="889000" cy="46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100856</xdr:rowOff>
    </xdr:from>
    <xdr:to>
      <xdr:col>15</xdr:col>
      <xdr:colOff>231775</xdr:colOff>
      <xdr:row>76</xdr:row>
      <xdr:rowOff>31006</xdr:rowOff>
    </xdr:to>
    <xdr:sp macro="" textlink="">
      <xdr:nvSpPr>
        <xdr:cNvPr id="415" name="円/楕円 414"/>
        <xdr:cNvSpPr/>
      </xdr:nvSpPr>
      <xdr:spPr>
        <a:xfrm>
          <a:off x="10426700" y="12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123733</xdr:rowOff>
    </xdr:from>
    <xdr:ext cx="534377" cy="259045"/>
    <xdr:sp macro="" textlink="">
      <xdr:nvSpPr>
        <xdr:cNvPr id="416" name="普通建設事業費 （ うち新規整備　）該当値テキスト"/>
        <xdr:cNvSpPr txBox="1"/>
      </xdr:nvSpPr>
      <xdr:spPr>
        <a:xfrm>
          <a:off x="10528300" y="128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51524</xdr:rowOff>
    </xdr:from>
    <xdr:to>
      <xdr:col>14</xdr:col>
      <xdr:colOff>79375</xdr:colOff>
      <xdr:row>77</xdr:row>
      <xdr:rowOff>153124</xdr:rowOff>
    </xdr:to>
    <xdr:sp macro="" textlink="">
      <xdr:nvSpPr>
        <xdr:cNvPr id="417" name="円/楕円 416"/>
        <xdr:cNvSpPr/>
      </xdr:nvSpPr>
      <xdr:spPr>
        <a:xfrm>
          <a:off x="95885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144251</xdr:rowOff>
    </xdr:from>
    <xdr:ext cx="469744" cy="259045"/>
    <xdr:sp macro="" textlink="">
      <xdr:nvSpPr>
        <xdr:cNvPr id="418" name="テキスト ボックス 417"/>
        <xdr:cNvSpPr txBox="1"/>
      </xdr:nvSpPr>
      <xdr:spPr>
        <a:xfrm>
          <a:off x="9404427" y="133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103347</xdr:rowOff>
    </xdr:from>
    <xdr:to>
      <xdr:col>12</xdr:col>
      <xdr:colOff>561975</xdr:colOff>
      <xdr:row>75</xdr:row>
      <xdr:rowOff>33497</xdr:rowOff>
    </xdr:to>
    <xdr:sp macro="" textlink="">
      <xdr:nvSpPr>
        <xdr:cNvPr id="419" name="円/楕円 418"/>
        <xdr:cNvSpPr/>
      </xdr:nvSpPr>
      <xdr:spPr>
        <a:xfrm>
          <a:off x="8699500" y="127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50024</xdr:rowOff>
    </xdr:from>
    <xdr:ext cx="534377" cy="259045"/>
    <xdr:sp macro="" textlink="">
      <xdr:nvSpPr>
        <xdr:cNvPr id="420" name="テキスト ボックス 419"/>
        <xdr:cNvSpPr txBox="1"/>
      </xdr:nvSpPr>
      <xdr:spPr>
        <a:xfrm>
          <a:off x="8483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1" name="直線コネクタ 43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2" name="テキスト ボックス 43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4" name="テキスト ボックス 43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5" name="直線コネクタ 43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6" name="テキスト ボックス 43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39" name="直線コネクタ 43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0" name="テキスト ボックス 43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2" name="テキスト ボックス 44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3" name="直線コネクタ 44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88</xdr:row>
      <xdr:rowOff>168927</xdr:rowOff>
    </xdr:from>
    <xdr:ext cx="531299" cy="259045"/>
    <xdr:sp macro="" textlink="">
      <xdr:nvSpPr>
        <xdr:cNvPr id="444" name="テキスト ボックス 443"/>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81407</xdr:rowOff>
    </xdr:from>
    <xdr:to>
      <xdr:col>15</xdr:col>
      <xdr:colOff>180340</xdr:colOff>
      <xdr:row>98</xdr:row>
      <xdr:rowOff>96695</xdr:rowOff>
    </xdr:to>
    <xdr:cxnSp macro="">
      <xdr:nvCxnSpPr>
        <xdr:cNvPr id="448" name="直線コネクタ 447"/>
        <xdr:cNvCxnSpPr/>
      </xdr:nvCxnSpPr>
      <xdr:spPr>
        <a:xfrm flipV="1">
          <a:off x="10475595" y="15511907"/>
          <a:ext cx="1270" cy="138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100522</xdr:rowOff>
    </xdr:from>
    <xdr:ext cx="469744" cy="259045"/>
    <xdr:sp macro="" textlink="">
      <xdr:nvSpPr>
        <xdr:cNvPr id="449" name="普通建設事業費 （ うち更新整備　）最小値テキスト"/>
        <xdr:cNvSpPr txBox="1"/>
      </xdr:nvSpPr>
      <xdr:spPr>
        <a:xfrm>
          <a:off x="10528300" y="169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98</xdr:row>
      <xdr:rowOff>96695</xdr:rowOff>
    </xdr:from>
    <xdr:to>
      <xdr:col>15</xdr:col>
      <xdr:colOff>269875</xdr:colOff>
      <xdr:row>98</xdr:row>
      <xdr:rowOff>96695</xdr:rowOff>
    </xdr:to>
    <xdr:cxnSp macro="">
      <xdr:nvCxnSpPr>
        <xdr:cNvPr id="450" name="直線コネクタ 449"/>
        <xdr:cNvCxnSpPr/>
      </xdr:nvCxnSpPr>
      <xdr:spPr>
        <a:xfrm>
          <a:off x="10388600" y="1689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28084</xdr:rowOff>
    </xdr:from>
    <xdr:ext cx="534377" cy="259045"/>
    <xdr:sp macro="" textlink="">
      <xdr:nvSpPr>
        <xdr:cNvPr id="451" name="普通建設事業費 （ うち更新整備　）最大値テキスト"/>
        <xdr:cNvSpPr txBox="1"/>
      </xdr:nvSpPr>
      <xdr:spPr>
        <a:xfrm>
          <a:off x="10528300" y="15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81407</xdr:rowOff>
    </xdr:from>
    <xdr:to>
      <xdr:col>15</xdr:col>
      <xdr:colOff>269875</xdr:colOff>
      <xdr:row>90</xdr:row>
      <xdr:rowOff>81407</xdr:rowOff>
    </xdr:to>
    <xdr:cxnSp macro="">
      <xdr:nvCxnSpPr>
        <xdr:cNvPr id="452" name="直線コネクタ 451"/>
        <xdr:cNvCxnSpPr/>
      </xdr:nvCxnSpPr>
      <xdr:spPr>
        <a:xfrm>
          <a:off x="10388600" y="1551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96695</xdr:rowOff>
    </xdr:from>
    <xdr:to>
      <xdr:col>15</xdr:col>
      <xdr:colOff>180975</xdr:colOff>
      <xdr:row>98</xdr:row>
      <xdr:rowOff>122441</xdr:rowOff>
    </xdr:to>
    <xdr:cxnSp macro="">
      <xdr:nvCxnSpPr>
        <xdr:cNvPr id="453" name="直線コネクタ 452"/>
        <xdr:cNvCxnSpPr/>
      </xdr:nvCxnSpPr>
      <xdr:spPr>
        <a:xfrm flipV="1">
          <a:off x="9639300" y="16898795"/>
          <a:ext cx="838200" cy="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139437</xdr:rowOff>
    </xdr:from>
    <xdr:ext cx="534377" cy="259045"/>
    <xdr:sp macro="" textlink="">
      <xdr:nvSpPr>
        <xdr:cNvPr id="454" name="普通建設事業費 （ うち更新整備　）平均値テキスト"/>
        <xdr:cNvSpPr txBox="1"/>
      </xdr:nvSpPr>
      <xdr:spPr>
        <a:xfrm>
          <a:off x="10528300" y="16255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116560</xdr:rowOff>
    </xdr:from>
    <xdr:to>
      <xdr:col>15</xdr:col>
      <xdr:colOff>231775</xdr:colOff>
      <xdr:row>96</xdr:row>
      <xdr:rowOff>46710</xdr:rowOff>
    </xdr:to>
    <xdr:sp macro="" textlink="">
      <xdr:nvSpPr>
        <xdr:cNvPr id="455" name="フローチャート : 判断 454"/>
        <xdr:cNvSpPr/>
      </xdr:nvSpPr>
      <xdr:spPr>
        <a:xfrm>
          <a:off x="104267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91179</xdr:rowOff>
    </xdr:from>
    <xdr:to>
      <xdr:col>14</xdr:col>
      <xdr:colOff>28575</xdr:colOff>
      <xdr:row>98</xdr:row>
      <xdr:rowOff>122441</xdr:rowOff>
    </xdr:to>
    <xdr:cxnSp macro="">
      <xdr:nvCxnSpPr>
        <xdr:cNvPr id="456" name="直線コネクタ 455"/>
        <xdr:cNvCxnSpPr/>
      </xdr:nvCxnSpPr>
      <xdr:spPr>
        <a:xfrm>
          <a:off x="8750300" y="16893279"/>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126961</xdr:rowOff>
    </xdr:from>
    <xdr:to>
      <xdr:col>14</xdr:col>
      <xdr:colOff>79375</xdr:colOff>
      <xdr:row>96</xdr:row>
      <xdr:rowOff>57111</xdr:rowOff>
    </xdr:to>
    <xdr:sp macro="" textlink="">
      <xdr:nvSpPr>
        <xdr:cNvPr id="457" name="フローチャート : 判断 456"/>
        <xdr:cNvSpPr/>
      </xdr:nvSpPr>
      <xdr:spPr>
        <a:xfrm>
          <a:off x="9588500" y="164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73638</xdr:rowOff>
    </xdr:from>
    <xdr:ext cx="534377" cy="259045"/>
    <xdr:sp macro="" textlink="">
      <xdr:nvSpPr>
        <xdr:cNvPr id="458" name="テキスト ボックス 457"/>
        <xdr:cNvSpPr txBox="1"/>
      </xdr:nvSpPr>
      <xdr:spPr>
        <a:xfrm>
          <a:off x="9372111" y="16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143193</xdr:rowOff>
    </xdr:from>
    <xdr:to>
      <xdr:col>12</xdr:col>
      <xdr:colOff>561975</xdr:colOff>
      <xdr:row>96</xdr:row>
      <xdr:rowOff>73343</xdr:rowOff>
    </xdr:to>
    <xdr:sp macro="" textlink="">
      <xdr:nvSpPr>
        <xdr:cNvPr id="459" name="フローチャート : 判断 458"/>
        <xdr:cNvSpPr/>
      </xdr:nvSpPr>
      <xdr:spPr>
        <a:xfrm>
          <a:off x="8699500" y="164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89870</xdr:rowOff>
    </xdr:from>
    <xdr:ext cx="534377" cy="259045"/>
    <xdr:sp macro="" textlink="">
      <xdr:nvSpPr>
        <xdr:cNvPr id="460" name="テキスト ボックス 459"/>
        <xdr:cNvSpPr txBox="1"/>
      </xdr:nvSpPr>
      <xdr:spPr>
        <a:xfrm>
          <a:off x="8483111" y="162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45895</xdr:rowOff>
    </xdr:from>
    <xdr:to>
      <xdr:col>15</xdr:col>
      <xdr:colOff>231775</xdr:colOff>
      <xdr:row>98</xdr:row>
      <xdr:rowOff>147495</xdr:rowOff>
    </xdr:to>
    <xdr:sp macro="" textlink="">
      <xdr:nvSpPr>
        <xdr:cNvPr id="466" name="円/楕円 465"/>
        <xdr:cNvSpPr/>
      </xdr:nvSpPr>
      <xdr:spPr>
        <a:xfrm>
          <a:off x="10426700" y="168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132272</xdr:rowOff>
    </xdr:from>
    <xdr:ext cx="469744" cy="259045"/>
    <xdr:sp macro="" textlink="">
      <xdr:nvSpPr>
        <xdr:cNvPr id="467" name="普通建設事業費 （ うち更新整備　）該当値テキスト"/>
        <xdr:cNvSpPr txBox="1"/>
      </xdr:nvSpPr>
      <xdr:spPr>
        <a:xfrm>
          <a:off x="10528300" y="167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71641</xdr:rowOff>
    </xdr:from>
    <xdr:to>
      <xdr:col>14</xdr:col>
      <xdr:colOff>79375</xdr:colOff>
      <xdr:row>99</xdr:row>
      <xdr:rowOff>1791</xdr:rowOff>
    </xdr:to>
    <xdr:sp macro="" textlink="">
      <xdr:nvSpPr>
        <xdr:cNvPr id="468" name="円/楕円 467"/>
        <xdr:cNvSpPr/>
      </xdr:nvSpPr>
      <xdr:spPr>
        <a:xfrm>
          <a:off x="9588500" y="168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164368</xdr:rowOff>
    </xdr:from>
    <xdr:ext cx="469744" cy="259045"/>
    <xdr:sp macro="" textlink="">
      <xdr:nvSpPr>
        <xdr:cNvPr id="469" name="テキスト ボックス 468"/>
        <xdr:cNvSpPr txBox="1"/>
      </xdr:nvSpPr>
      <xdr:spPr>
        <a:xfrm>
          <a:off x="9404427" y="169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40379</xdr:rowOff>
    </xdr:from>
    <xdr:to>
      <xdr:col>12</xdr:col>
      <xdr:colOff>561975</xdr:colOff>
      <xdr:row>98</xdr:row>
      <xdr:rowOff>141979</xdr:rowOff>
    </xdr:to>
    <xdr:sp macro="" textlink="">
      <xdr:nvSpPr>
        <xdr:cNvPr id="470" name="円/楕円 469"/>
        <xdr:cNvSpPr/>
      </xdr:nvSpPr>
      <xdr:spPr>
        <a:xfrm>
          <a:off x="8699500" y="16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133106</xdr:rowOff>
    </xdr:from>
    <xdr:ext cx="469744" cy="259045"/>
    <xdr:sp macro="" textlink="">
      <xdr:nvSpPr>
        <xdr:cNvPr id="471" name="テキスト ボックス 470"/>
        <xdr:cNvSpPr txBox="1"/>
      </xdr:nvSpPr>
      <xdr:spPr>
        <a:xfrm>
          <a:off x="8515427" y="1693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7" name="直線コネクタ 496"/>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8"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0"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1" name="直線コネクタ 500"/>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3"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4" name="フローチャート : 判断 503"/>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6" name="フローチャート : 判断 505"/>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7" name="テキスト ボックス 506"/>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9" name="フローチャート : 判断 508"/>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10" name="テキスト ボックス 509"/>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2" name="フローチャート : 判断 511"/>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3" name="テキスト ボックス 512"/>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4" name="フローチャート : 判断 513"/>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5" name="テキスト ボックス 514"/>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2"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2" name="テキスト ボックス 59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2" name="テキスト ボックス 60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6" name="直線コネクタ 605"/>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7"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8" name="直線コネクタ 607"/>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9"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0" name="直線コネクタ 609"/>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83300</xdr:rowOff>
    </xdr:from>
    <xdr:to>
      <xdr:col>23</xdr:col>
      <xdr:colOff>517525</xdr:colOff>
      <xdr:row>76</xdr:row>
      <xdr:rowOff>120498</xdr:rowOff>
    </xdr:to>
    <xdr:cxnSp macro="">
      <xdr:nvCxnSpPr>
        <xdr:cNvPr id="611" name="直線コネクタ 610"/>
        <xdr:cNvCxnSpPr/>
      </xdr:nvCxnSpPr>
      <xdr:spPr>
        <a:xfrm flipV="1">
          <a:off x="15481300" y="13113500"/>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2"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3" name="フローチャート : 判断 612"/>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44276</xdr:rowOff>
    </xdr:from>
    <xdr:to>
      <xdr:col>22</xdr:col>
      <xdr:colOff>365125</xdr:colOff>
      <xdr:row>76</xdr:row>
      <xdr:rowOff>120498</xdr:rowOff>
    </xdr:to>
    <xdr:cxnSp macro="">
      <xdr:nvCxnSpPr>
        <xdr:cNvPr id="614" name="直線コネクタ 613"/>
        <xdr:cNvCxnSpPr/>
      </xdr:nvCxnSpPr>
      <xdr:spPr>
        <a:xfrm>
          <a:off x="14592300" y="13074476"/>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5" name="フローチャート : 判断 614"/>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6" name="テキスト ボックス 615"/>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162494</xdr:rowOff>
    </xdr:from>
    <xdr:to>
      <xdr:col>21</xdr:col>
      <xdr:colOff>161925</xdr:colOff>
      <xdr:row>76</xdr:row>
      <xdr:rowOff>44276</xdr:rowOff>
    </xdr:to>
    <xdr:cxnSp macro="">
      <xdr:nvCxnSpPr>
        <xdr:cNvPr id="617" name="直線コネクタ 616"/>
        <xdr:cNvCxnSpPr/>
      </xdr:nvCxnSpPr>
      <xdr:spPr>
        <a:xfrm>
          <a:off x="13703300" y="13021244"/>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8" name="フローチャート : 判断 617"/>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9" name="テキスト ボックス 618"/>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162364</xdr:rowOff>
    </xdr:from>
    <xdr:to>
      <xdr:col>19</xdr:col>
      <xdr:colOff>644525</xdr:colOff>
      <xdr:row>75</xdr:row>
      <xdr:rowOff>162494</xdr:rowOff>
    </xdr:to>
    <xdr:cxnSp macro="">
      <xdr:nvCxnSpPr>
        <xdr:cNvPr id="620" name="直線コネクタ 619"/>
        <xdr:cNvCxnSpPr/>
      </xdr:nvCxnSpPr>
      <xdr:spPr>
        <a:xfrm>
          <a:off x="12814300" y="1302111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1" name="フローチャート : 判断 620"/>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2" name="テキスト ボックス 621"/>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3" name="フローチャート : 判断 622"/>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4" name="テキスト ボックス 623"/>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32500</xdr:rowOff>
    </xdr:from>
    <xdr:to>
      <xdr:col>23</xdr:col>
      <xdr:colOff>568325</xdr:colOff>
      <xdr:row>76</xdr:row>
      <xdr:rowOff>134100</xdr:rowOff>
    </xdr:to>
    <xdr:sp macro="" textlink="">
      <xdr:nvSpPr>
        <xdr:cNvPr id="630" name="円/楕円 629"/>
        <xdr:cNvSpPr/>
      </xdr:nvSpPr>
      <xdr:spPr>
        <a:xfrm>
          <a:off x="16268700" y="13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10927</xdr:rowOff>
    </xdr:from>
    <xdr:ext cx="534377" cy="259045"/>
    <xdr:sp macro="" textlink="">
      <xdr:nvSpPr>
        <xdr:cNvPr id="631" name="公債費該当値テキスト"/>
        <xdr:cNvSpPr txBox="1"/>
      </xdr:nvSpPr>
      <xdr:spPr>
        <a:xfrm>
          <a:off x="16370300" y="130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69698</xdr:rowOff>
    </xdr:from>
    <xdr:to>
      <xdr:col>22</xdr:col>
      <xdr:colOff>415925</xdr:colOff>
      <xdr:row>76</xdr:row>
      <xdr:rowOff>171298</xdr:rowOff>
    </xdr:to>
    <xdr:sp macro="" textlink="">
      <xdr:nvSpPr>
        <xdr:cNvPr id="632" name="円/楕円 631"/>
        <xdr:cNvSpPr/>
      </xdr:nvSpPr>
      <xdr:spPr>
        <a:xfrm>
          <a:off x="15430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162425</xdr:rowOff>
    </xdr:from>
    <xdr:ext cx="534377" cy="259045"/>
    <xdr:sp macro="" textlink="">
      <xdr:nvSpPr>
        <xdr:cNvPr id="633" name="テキスト ボックス 632"/>
        <xdr:cNvSpPr txBox="1"/>
      </xdr:nvSpPr>
      <xdr:spPr>
        <a:xfrm>
          <a:off x="15214111" y="131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164926</xdr:rowOff>
    </xdr:from>
    <xdr:to>
      <xdr:col>21</xdr:col>
      <xdr:colOff>212725</xdr:colOff>
      <xdr:row>76</xdr:row>
      <xdr:rowOff>95076</xdr:rowOff>
    </xdr:to>
    <xdr:sp macro="" textlink="">
      <xdr:nvSpPr>
        <xdr:cNvPr id="634" name="円/楕円 633"/>
        <xdr:cNvSpPr/>
      </xdr:nvSpPr>
      <xdr:spPr>
        <a:xfrm>
          <a:off x="14541500" y="130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86203</xdr:rowOff>
    </xdr:from>
    <xdr:ext cx="534377" cy="259045"/>
    <xdr:sp macro="" textlink="">
      <xdr:nvSpPr>
        <xdr:cNvPr id="635" name="テキスト ボックス 634"/>
        <xdr:cNvSpPr txBox="1"/>
      </xdr:nvSpPr>
      <xdr:spPr>
        <a:xfrm>
          <a:off x="14325111" y="131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111695</xdr:rowOff>
    </xdr:from>
    <xdr:to>
      <xdr:col>20</xdr:col>
      <xdr:colOff>9525</xdr:colOff>
      <xdr:row>76</xdr:row>
      <xdr:rowOff>41846</xdr:rowOff>
    </xdr:to>
    <xdr:sp macro="" textlink="">
      <xdr:nvSpPr>
        <xdr:cNvPr id="636" name="円/楕円 635"/>
        <xdr:cNvSpPr/>
      </xdr:nvSpPr>
      <xdr:spPr>
        <a:xfrm>
          <a:off x="13652500" y="12970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32971</xdr:rowOff>
    </xdr:from>
    <xdr:ext cx="534377" cy="259045"/>
    <xdr:sp macro="" textlink="">
      <xdr:nvSpPr>
        <xdr:cNvPr id="637" name="テキスト ボックス 636"/>
        <xdr:cNvSpPr txBox="1"/>
      </xdr:nvSpPr>
      <xdr:spPr>
        <a:xfrm>
          <a:off x="13436111" y="130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111564</xdr:rowOff>
    </xdr:from>
    <xdr:to>
      <xdr:col>18</xdr:col>
      <xdr:colOff>492125</xdr:colOff>
      <xdr:row>76</xdr:row>
      <xdr:rowOff>41714</xdr:rowOff>
    </xdr:to>
    <xdr:sp macro="" textlink="">
      <xdr:nvSpPr>
        <xdr:cNvPr id="638" name="円/楕円 637"/>
        <xdr:cNvSpPr/>
      </xdr:nvSpPr>
      <xdr:spPr>
        <a:xfrm>
          <a:off x="12763500" y="12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32841</xdr:rowOff>
    </xdr:from>
    <xdr:ext cx="534377" cy="259045"/>
    <xdr:sp macro="" textlink="">
      <xdr:nvSpPr>
        <xdr:cNvPr id="639" name="テキスト ボックス 638"/>
        <xdr:cNvSpPr txBox="1"/>
      </xdr:nvSpPr>
      <xdr:spPr>
        <a:xfrm>
          <a:off x="12547111" y="13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1" name="直線コネクタ 660"/>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2"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3" name="直線コネクタ 662"/>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4"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5" name="直線コネクタ 664"/>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65680</xdr:rowOff>
    </xdr:from>
    <xdr:to>
      <xdr:col>23</xdr:col>
      <xdr:colOff>517525</xdr:colOff>
      <xdr:row>98</xdr:row>
      <xdr:rowOff>114554</xdr:rowOff>
    </xdr:to>
    <xdr:cxnSp macro="">
      <xdr:nvCxnSpPr>
        <xdr:cNvPr id="666" name="直線コネクタ 665"/>
        <xdr:cNvCxnSpPr/>
      </xdr:nvCxnSpPr>
      <xdr:spPr>
        <a:xfrm flipV="1">
          <a:off x="15481300" y="16867780"/>
          <a:ext cx="8382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7"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8" name="フローチャート : 判断 667"/>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35184</xdr:rowOff>
    </xdr:from>
    <xdr:to>
      <xdr:col>22</xdr:col>
      <xdr:colOff>365125</xdr:colOff>
      <xdr:row>98</xdr:row>
      <xdr:rowOff>114554</xdr:rowOff>
    </xdr:to>
    <xdr:cxnSp macro="">
      <xdr:nvCxnSpPr>
        <xdr:cNvPr id="669" name="直線コネクタ 668"/>
        <xdr:cNvCxnSpPr/>
      </xdr:nvCxnSpPr>
      <xdr:spPr>
        <a:xfrm>
          <a:off x="14592300" y="16837284"/>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0" name="フローチャート : 判断 669"/>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1" name="テキスト ボックス 670"/>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91191</xdr:rowOff>
    </xdr:from>
    <xdr:to>
      <xdr:col>21</xdr:col>
      <xdr:colOff>161925</xdr:colOff>
      <xdr:row>98</xdr:row>
      <xdr:rowOff>35184</xdr:rowOff>
    </xdr:to>
    <xdr:cxnSp macro="">
      <xdr:nvCxnSpPr>
        <xdr:cNvPr id="672" name="直線コネクタ 671"/>
        <xdr:cNvCxnSpPr/>
      </xdr:nvCxnSpPr>
      <xdr:spPr>
        <a:xfrm>
          <a:off x="13703300" y="16721841"/>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3" name="フローチャート : 判断 672"/>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4" name="テキスト ボックス 673"/>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91191</xdr:rowOff>
    </xdr:from>
    <xdr:to>
      <xdr:col>19</xdr:col>
      <xdr:colOff>644525</xdr:colOff>
      <xdr:row>98</xdr:row>
      <xdr:rowOff>127629</xdr:rowOff>
    </xdr:to>
    <xdr:cxnSp macro="">
      <xdr:nvCxnSpPr>
        <xdr:cNvPr id="675" name="直線コネクタ 674"/>
        <xdr:cNvCxnSpPr/>
      </xdr:nvCxnSpPr>
      <xdr:spPr>
        <a:xfrm flipV="1">
          <a:off x="12814300" y="16721841"/>
          <a:ext cx="889000" cy="2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6" name="フローチャート : 判断 675"/>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7" name="テキスト ボックス 676"/>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8" name="フローチャート : 判断 677"/>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9" name="テキスト ボックス 678"/>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14880</xdr:rowOff>
    </xdr:from>
    <xdr:to>
      <xdr:col>23</xdr:col>
      <xdr:colOff>568325</xdr:colOff>
      <xdr:row>98</xdr:row>
      <xdr:rowOff>116480</xdr:rowOff>
    </xdr:to>
    <xdr:sp macro="" textlink="">
      <xdr:nvSpPr>
        <xdr:cNvPr id="685" name="円/楕円 684"/>
        <xdr:cNvSpPr/>
      </xdr:nvSpPr>
      <xdr:spPr>
        <a:xfrm>
          <a:off x="162687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101257</xdr:rowOff>
    </xdr:from>
    <xdr:ext cx="469744" cy="259045"/>
    <xdr:sp macro="" textlink="">
      <xdr:nvSpPr>
        <xdr:cNvPr id="686" name="積立金該当値テキスト"/>
        <xdr:cNvSpPr txBox="1"/>
      </xdr:nvSpPr>
      <xdr:spPr>
        <a:xfrm>
          <a:off x="16370300" y="167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63754</xdr:rowOff>
    </xdr:from>
    <xdr:to>
      <xdr:col>22</xdr:col>
      <xdr:colOff>415925</xdr:colOff>
      <xdr:row>98</xdr:row>
      <xdr:rowOff>165354</xdr:rowOff>
    </xdr:to>
    <xdr:sp macro="" textlink="">
      <xdr:nvSpPr>
        <xdr:cNvPr id="687" name="円/楕円 686"/>
        <xdr:cNvSpPr/>
      </xdr:nvSpPr>
      <xdr:spPr>
        <a:xfrm>
          <a:off x="15430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156481</xdr:rowOff>
    </xdr:from>
    <xdr:ext cx="378565" cy="259045"/>
    <xdr:sp macro="" textlink="">
      <xdr:nvSpPr>
        <xdr:cNvPr id="688" name="テキスト ボックス 687"/>
        <xdr:cNvSpPr txBox="1"/>
      </xdr:nvSpPr>
      <xdr:spPr>
        <a:xfrm>
          <a:off x="15292017" y="16958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155834</xdr:rowOff>
    </xdr:from>
    <xdr:to>
      <xdr:col>21</xdr:col>
      <xdr:colOff>212725</xdr:colOff>
      <xdr:row>98</xdr:row>
      <xdr:rowOff>85984</xdr:rowOff>
    </xdr:to>
    <xdr:sp macro="" textlink="">
      <xdr:nvSpPr>
        <xdr:cNvPr id="689" name="円/楕円 688"/>
        <xdr:cNvSpPr/>
      </xdr:nvSpPr>
      <xdr:spPr>
        <a:xfrm>
          <a:off x="14541500" y="167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77111</xdr:rowOff>
    </xdr:from>
    <xdr:ext cx="469744" cy="259045"/>
    <xdr:sp macro="" textlink="">
      <xdr:nvSpPr>
        <xdr:cNvPr id="690" name="テキスト ボックス 689"/>
        <xdr:cNvSpPr txBox="1"/>
      </xdr:nvSpPr>
      <xdr:spPr>
        <a:xfrm>
          <a:off x="14357427" y="1687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40391</xdr:rowOff>
    </xdr:from>
    <xdr:to>
      <xdr:col>20</xdr:col>
      <xdr:colOff>9525</xdr:colOff>
      <xdr:row>97</xdr:row>
      <xdr:rowOff>141991</xdr:rowOff>
    </xdr:to>
    <xdr:sp macro="" textlink="">
      <xdr:nvSpPr>
        <xdr:cNvPr id="691" name="円/楕円 690"/>
        <xdr:cNvSpPr/>
      </xdr:nvSpPr>
      <xdr:spPr>
        <a:xfrm>
          <a:off x="13652500" y="16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133118</xdr:rowOff>
    </xdr:from>
    <xdr:ext cx="469744" cy="259045"/>
    <xdr:sp macro="" textlink="">
      <xdr:nvSpPr>
        <xdr:cNvPr id="692" name="テキスト ボックス 691"/>
        <xdr:cNvSpPr txBox="1"/>
      </xdr:nvSpPr>
      <xdr:spPr>
        <a:xfrm>
          <a:off x="13468427" y="167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76829</xdr:rowOff>
    </xdr:from>
    <xdr:to>
      <xdr:col>18</xdr:col>
      <xdr:colOff>492125</xdr:colOff>
      <xdr:row>99</xdr:row>
      <xdr:rowOff>6979</xdr:rowOff>
    </xdr:to>
    <xdr:sp macro="" textlink="">
      <xdr:nvSpPr>
        <xdr:cNvPr id="693" name="円/楕円 692"/>
        <xdr:cNvSpPr/>
      </xdr:nvSpPr>
      <xdr:spPr>
        <a:xfrm>
          <a:off x="12763500" y="168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169556</xdr:rowOff>
    </xdr:from>
    <xdr:ext cx="378565" cy="259045"/>
    <xdr:sp macro="" textlink="">
      <xdr:nvSpPr>
        <xdr:cNvPr id="694" name="テキスト ボックス 693"/>
        <xdr:cNvSpPr txBox="1"/>
      </xdr:nvSpPr>
      <xdr:spPr>
        <a:xfrm>
          <a:off x="12625017" y="16971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4" name="テキスト ボックス 71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0" name="直線コネクタ 719"/>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3"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4" name="直線コネクタ 723"/>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5" name="直線コネクタ 72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6"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7" name="フローチャート : 判断 726"/>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8" name="直線コネクタ 72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9" name="フローチャート : 判断 728"/>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30" name="テキスト ボックス 729"/>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1" name="直線コネクタ 73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2" name="フローチャート : 判断 731"/>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3" name="テキスト ボックス 732"/>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4" name="直線コネクタ 73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5" name="フローチャート : 判断 734"/>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6" name="テキスト ボックス 735"/>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7" name="フローチャート : 判断 736"/>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8" name="テキスト ボックス 737"/>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4" name="円/楕円 74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6" name="円/楕円 74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7" name="テキスト ボックス 74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8" name="円/楕円 74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9" name="テキスト ボックス 74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0" name="円/楕円 74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1" name="テキスト ボックス 75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2" name="円/楕円 75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3" name="テキスト ボックス 75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9" name="直線コネクタ 778"/>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0"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1" name="直線コネクタ 780"/>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2"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3" name="直線コネクタ 782"/>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167687</xdr:rowOff>
    </xdr:from>
    <xdr:to>
      <xdr:col>32</xdr:col>
      <xdr:colOff>187325</xdr:colOff>
      <xdr:row>59</xdr:row>
      <xdr:rowOff>10965</xdr:rowOff>
    </xdr:to>
    <xdr:cxnSp macro="">
      <xdr:nvCxnSpPr>
        <xdr:cNvPr id="784" name="直線コネクタ 783"/>
        <xdr:cNvCxnSpPr/>
      </xdr:nvCxnSpPr>
      <xdr:spPr>
        <a:xfrm>
          <a:off x="21323300" y="10111787"/>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5"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6" name="フローチャート : 判断 785"/>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155277</xdr:rowOff>
    </xdr:from>
    <xdr:to>
      <xdr:col>31</xdr:col>
      <xdr:colOff>34925</xdr:colOff>
      <xdr:row>58</xdr:row>
      <xdr:rowOff>167687</xdr:rowOff>
    </xdr:to>
    <xdr:cxnSp macro="">
      <xdr:nvCxnSpPr>
        <xdr:cNvPr id="787" name="直線コネクタ 786"/>
        <xdr:cNvCxnSpPr/>
      </xdr:nvCxnSpPr>
      <xdr:spPr>
        <a:xfrm>
          <a:off x="20434300" y="1009937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8" name="フローチャート : 判断 787"/>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9" name="テキスト ボックス 788"/>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142346</xdr:rowOff>
    </xdr:from>
    <xdr:to>
      <xdr:col>29</xdr:col>
      <xdr:colOff>517525</xdr:colOff>
      <xdr:row>58</xdr:row>
      <xdr:rowOff>155277</xdr:rowOff>
    </xdr:to>
    <xdr:cxnSp macro="">
      <xdr:nvCxnSpPr>
        <xdr:cNvPr id="790" name="直線コネクタ 789"/>
        <xdr:cNvCxnSpPr/>
      </xdr:nvCxnSpPr>
      <xdr:spPr>
        <a:xfrm>
          <a:off x="19545300" y="1008644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1" name="フローチャート : 判断 790"/>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2" name="テキスト ボックス 791"/>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127029</xdr:rowOff>
    </xdr:from>
    <xdr:to>
      <xdr:col>28</xdr:col>
      <xdr:colOff>314325</xdr:colOff>
      <xdr:row>58</xdr:row>
      <xdr:rowOff>142346</xdr:rowOff>
    </xdr:to>
    <xdr:cxnSp macro="">
      <xdr:nvCxnSpPr>
        <xdr:cNvPr id="793" name="直線コネクタ 792"/>
        <xdr:cNvCxnSpPr/>
      </xdr:nvCxnSpPr>
      <xdr:spPr>
        <a:xfrm>
          <a:off x="18656300" y="1007112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4" name="フローチャート : 判断 793"/>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5" name="テキスト ボックス 794"/>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6" name="フローチャート : 判断 795"/>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7" name="テキスト ボックス 796"/>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131615</xdr:rowOff>
    </xdr:from>
    <xdr:to>
      <xdr:col>32</xdr:col>
      <xdr:colOff>238125</xdr:colOff>
      <xdr:row>59</xdr:row>
      <xdr:rowOff>61765</xdr:rowOff>
    </xdr:to>
    <xdr:sp macro="" textlink="">
      <xdr:nvSpPr>
        <xdr:cNvPr id="803" name="円/楕円 802"/>
        <xdr:cNvSpPr/>
      </xdr:nvSpPr>
      <xdr:spPr>
        <a:xfrm>
          <a:off x="22110700" y="100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46542</xdr:rowOff>
    </xdr:from>
    <xdr:ext cx="469744" cy="259045"/>
    <xdr:sp macro="" textlink="">
      <xdr:nvSpPr>
        <xdr:cNvPr id="804" name="貸付金該当値テキスト"/>
        <xdr:cNvSpPr txBox="1"/>
      </xdr:nvSpPr>
      <xdr:spPr>
        <a:xfrm>
          <a:off x="22212300" y="999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116887</xdr:rowOff>
    </xdr:from>
    <xdr:to>
      <xdr:col>31</xdr:col>
      <xdr:colOff>85725</xdr:colOff>
      <xdr:row>59</xdr:row>
      <xdr:rowOff>47037</xdr:rowOff>
    </xdr:to>
    <xdr:sp macro="" textlink="">
      <xdr:nvSpPr>
        <xdr:cNvPr id="805" name="円/楕円 804"/>
        <xdr:cNvSpPr/>
      </xdr:nvSpPr>
      <xdr:spPr>
        <a:xfrm>
          <a:off x="21272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38164</xdr:rowOff>
    </xdr:from>
    <xdr:ext cx="469744" cy="259045"/>
    <xdr:sp macro="" textlink="">
      <xdr:nvSpPr>
        <xdr:cNvPr id="806" name="テキスト ボックス 805"/>
        <xdr:cNvSpPr txBox="1"/>
      </xdr:nvSpPr>
      <xdr:spPr>
        <a:xfrm>
          <a:off x="21088427" y="101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104477</xdr:rowOff>
    </xdr:from>
    <xdr:to>
      <xdr:col>29</xdr:col>
      <xdr:colOff>568325</xdr:colOff>
      <xdr:row>59</xdr:row>
      <xdr:rowOff>34627</xdr:rowOff>
    </xdr:to>
    <xdr:sp macro="" textlink="">
      <xdr:nvSpPr>
        <xdr:cNvPr id="807" name="円/楕円 806"/>
        <xdr:cNvSpPr/>
      </xdr:nvSpPr>
      <xdr:spPr>
        <a:xfrm>
          <a:off x="20383500" y="10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25754</xdr:rowOff>
    </xdr:from>
    <xdr:ext cx="469744" cy="259045"/>
    <xdr:sp macro="" textlink="">
      <xdr:nvSpPr>
        <xdr:cNvPr id="808" name="テキスト ボックス 807"/>
        <xdr:cNvSpPr txBox="1"/>
      </xdr:nvSpPr>
      <xdr:spPr>
        <a:xfrm>
          <a:off x="20199427" y="101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91546</xdr:rowOff>
    </xdr:from>
    <xdr:to>
      <xdr:col>28</xdr:col>
      <xdr:colOff>365125</xdr:colOff>
      <xdr:row>59</xdr:row>
      <xdr:rowOff>21696</xdr:rowOff>
    </xdr:to>
    <xdr:sp macro="" textlink="">
      <xdr:nvSpPr>
        <xdr:cNvPr id="809" name="円/楕円 808"/>
        <xdr:cNvSpPr/>
      </xdr:nvSpPr>
      <xdr:spPr>
        <a:xfrm>
          <a:off x="194945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12823</xdr:rowOff>
    </xdr:from>
    <xdr:ext cx="469744" cy="259045"/>
    <xdr:sp macro="" textlink="">
      <xdr:nvSpPr>
        <xdr:cNvPr id="810" name="テキスト ボックス 809"/>
        <xdr:cNvSpPr txBox="1"/>
      </xdr:nvSpPr>
      <xdr:spPr>
        <a:xfrm>
          <a:off x="19310427" y="101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76229</xdr:rowOff>
    </xdr:from>
    <xdr:to>
      <xdr:col>27</xdr:col>
      <xdr:colOff>161925</xdr:colOff>
      <xdr:row>59</xdr:row>
      <xdr:rowOff>6379</xdr:rowOff>
    </xdr:to>
    <xdr:sp macro="" textlink="">
      <xdr:nvSpPr>
        <xdr:cNvPr id="811" name="円/楕円 810"/>
        <xdr:cNvSpPr/>
      </xdr:nvSpPr>
      <xdr:spPr>
        <a:xfrm>
          <a:off x="18605500" y="100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168956</xdr:rowOff>
    </xdr:from>
    <xdr:ext cx="469744" cy="259045"/>
    <xdr:sp macro="" textlink="">
      <xdr:nvSpPr>
        <xdr:cNvPr id="812" name="テキスト ボックス 811"/>
        <xdr:cNvSpPr txBox="1"/>
      </xdr:nvSpPr>
      <xdr:spPr>
        <a:xfrm>
          <a:off x="18421427" y="1011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3" name="テキスト ボックス 83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5" name="テキスト ボックス 83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9" name="直線コネクタ 838"/>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0"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1" name="直線コネクタ 840"/>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2"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3" name="直線コネクタ 842"/>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16452</xdr:rowOff>
    </xdr:from>
    <xdr:to>
      <xdr:col>32</xdr:col>
      <xdr:colOff>187325</xdr:colOff>
      <xdr:row>78</xdr:row>
      <xdr:rowOff>87154</xdr:rowOff>
    </xdr:to>
    <xdr:cxnSp macro="">
      <xdr:nvCxnSpPr>
        <xdr:cNvPr id="844" name="直線コネクタ 843"/>
        <xdr:cNvCxnSpPr/>
      </xdr:nvCxnSpPr>
      <xdr:spPr>
        <a:xfrm flipV="1">
          <a:off x="21323300" y="13389552"/>
          <a:ext cx="8382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5"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6" name="フローチャート : 判断 845"/>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87154</xdr:rowOff>
    </xdr:from>
    <xdr:to>
      <xdr:col>31</xdr:col>
      <xdr:colOff>34925</xdr:colOff>
      <xdr:row>78</xdr:row>
      <xdr:rowOff>166088</xdr:rowOff>
    </xdr:to>
    <xdr:cxnSp macro="">
      <xdr:nvCxnSpPr>
        <xdr:cNvPr id="847" name="直線コネクタ 846"/>
        <xdr:cNvCxnSpPr/>
      </xdr:nvCxnSpPr>
      <xdr:spPr>
        <a:xfrm flipV="1">
          <a:off x="20434300" y="13460254"/>
          <a:ext cx="889000" cy="7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8" name="フローチャート : 判断 847"/>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9" name="テキスト ボックス 848"/>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166088</xdr:rowOff>
    </xdr:from>
    <xdr:to>
      <xdr:col>29</xdr:col>
      <xdr:colOff>517525</xdr:colOff>
      <xdr:row>79</xdr:row>
      <xdr:rowOff>25857</xdr:rowOff>
    </xdr:to>
    <xdr:cxnSp macro="">
      <xdr:nvCxnSpPr>
        <xdr:cNvPr id="850" name="直線コネクタ 849"/>
        <xdr:cNvCxnSpPr/>
      </xdr:nvCxnSpPr>
      <xdr:spPr>
        <a:xfrm flipV="1">
          <a:off x="19545300" y="13539188"/>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1" name="フローチャート : 判断 850"/>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2" name="テキスト ボックス 851"/>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25857</xdr:rowOff>
    </xdr:from>
    <xdr:to>
      <xdr:col>28</xdr:col>
      <xdr:colOff>314325</xdr:colOff>
      <xdr:row>79</xdr:row>
      <xdr:rowOff>35328</xdr:rowOff>
    </xdr:to>
    <xdr:cxnSp macro="">
      <xdr:nvCxnSpPr>
        <xdr:cNvPr id="853" name="直線コネクタ 852"/>
        <xdr:cNvCxnSpPr/>
      </xdr:nvCxnSpPr>
      <xdr:spPr>
        <a:xfrm flipV="1">
          <a:off x="18656300" y="13570407"/>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4" name="フローチャート : 判断 853"/>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5" name="テキスト ボックス 854"/>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6" name="フローチャート : 判断 855"/>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7" name="テキスト ボックス 856"/>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137102</xdr:rowOff>
    </xdr:from>
    <xdr:to>
      <xdr:col>32</xdr:col>
      <xdr:colOff>238125</xdr:colOff>
      <xdr:row>78</xdr:row>
      <xdr:rowOff>67252</xdr:rowOff>
    </xdr:to>
    <xdr:sp macro="" textlink="">
      <xdr:nvSpPr>
        <xdr:cNvPr id="863" name="円/楕円 862"/>
        <xdr:cNvSpPr/>
      </xdr:nvSpPr>
      <xdr:spPr>
        <a:xfrm>
          <a:off x="22110700" y="133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52029</xdr:rowOff>
    </xdr:from>
    <xdr:ext cx="534377" cy="259045"/>
    <xdr:sp macro="" textlink="">
      <xdr:nvSpPr>
        <xdr:cNvPr id="864" name="繰出金該当値テキスト"/>
        <xdr:cNvSpPr txBox="1"/>
      </xdr:nvSpPr>
      <xdr:spPr>
        <a:xfrm>
          <a:off x="22212300" y="132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36354</xdr:rowOff>
    </xdr:from>
    <xdr:to>
      <xdr:col>31</xdr:col>
      <xdr:colOff>85725</xdr:colOff>
      <xdr:row>78</xdr:row>
      <xdr:rowOff>137954</xdr:rowOff>
    </xdr:to>
    <xdr:sp macro="" textlink="">
      <xdr:nvSpPr>
        <xdr:cNvPr id="865" name="円/楕円 864"/>
        <xdr:cNvSpPr/>
      </xdr:nvSpPr>
      <xdr:spPr>
        <a:xfrm>
          <a:off x="21272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129081</xdr:rowOff>
    </xdr:from>
    <xdr:ext cx="534377" cy="259045"/>
    <xdr:sp macro="" textlink="">
      <xdr:nvSpPr>
        <xdr:cNvPr id="866" name="テキスト ボックス 865"/>
        <xdr:cNvSpPr txBox="1"/>
      </xdr:nvSpPr>
      <xdr:spPr>
        <a:xfrm>
          <a:off x="21056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115288</xdr:rowOff>
    </xdr:from>
    <xdr:to>
      <xdr:col>29</xdr:col>
      <xdr:colOff>568325</xdr:colOff>
      <xdr:row>79</xdr:row>
      <xdr:rowOff>45438</xdr:rowOff>
    </xdr:to>
    <xdr:sp macro="" textlink="">
      <xdr:nvSpPr>
        <xdr:cNvPr id="867" name="円/楕円 866"/>
        <xdr:cNvSpPr/>
      </xdr:nvSpPr>
      <xdr:spPr>
        <a:xfrm>
          <a:off x="20383500" y="134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36565</xdr:rowOff>
    </xdr:from>
    <xdr:ext cx="534377" cy="259045"/>
    <xdr:sp macro="" textlink="">
      <xdr:nvSpPr>
        <xdr:cNvPr id="868" name="テキスト ボックス 867"/>
        <xdr:cNvSpPr txBox="1"/>
      </xdr:nvSpPr>
      <xdr:spPr>
        <a:xfrm>
          <a:off x="20167111" y="135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146507</xdr:rowOff>
    </xdr:from>
    <xdr:to>
      <xdr:col>28</xdr:col>
      <xdr:colOff>365125</xdr:colOff>
      <xdr:row>79</xdr:row>
      <xdr:rowOff>76657</xdr:rowOff>
    </xdr:to>
    <xdr:sp macro="" textlink="">
      <xdr:nvSpPr>
        <xdr:cNvPr id="869" name="円/楕円 868"/>
        <xdr:cNvSpPr/>
      </xdr:nvSpPr>
      <xdr:spPr>
        <a:xfrm>
          <a:off x="19494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67784</xdr:rowOff>
    </xdr:from>
    <xdr:ext cx="534377" cy="259045"/>
    <xdr:sp macro="" textlink="">
      <xdr:nvSpPr>
        <xdr:cNvPr id="870" name="テキスト ボックス 869"/>
        <xdr:cNvSpPr txBox="1"/>
      </xdr:nvSpPr>
      <xdr:spPr>
        <a:xfrm>
          <a:off x="19278111" y="136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155978</xdr:rowOff>
    </xdr:from>
    <xdr:to>
      <xdr:col>27</xdr:col>
      <xdr:colOff>161925</xdr:colOff>
      <xdr:row>79</xdr:row>
      <xdr:rowOff>86128</xdr:rowOff>
    </xdr:to>
    <xdr:sp macro="" textlink="">
      <xdr:nvSpPr>
        <xdr:cNvPr id="871" name="円/楕円 870"/>
        <xdr:cNvSpPr/>
      </xdr:nvSpPr>
      <xdr:spPr>
        <a:xfrm>
          <a:off x="186055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77255</xdr:rowOff>
    </xdr:from>
    <xdr:ext cx="534377" cy="259045"/>
    <xdr:sp macro="" textlink="">
      <xdr:nvSpPr>
        <xdr:cNvPr id="872" name="テキスト ボックス 871"/>
        <xdr:cNvSpPr txBox="1"/>
      </xdr:nvSpPr>
      <xdr:spPr>
        <a:xfrm>
          <a:off x="18389111" y="1362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主な構成項目である人件費については、住民１人当たり</a:t>
          </a:r>
          <a:r>
            <a:rPr kumimoji="1" lang="en-US" altLang="ja-JP" sz="1300">
              <a:latin typeface="ＭＳ Ｐゴシック"/>
            </a:rPr>
            <a:t>51,628</a:t>
          </a:r>
          <a:r>
            <a:rPr kumimoji="1" lang="ja-JP" altLang="en-US" sz="1300">
              <a:latin typeface="ＭＳ Ｐゴシック"/>
            </a:rPr>
            <a:t>円となっており、前年度と比較すると</a:t>
          </a:r>
          <a:r>
            <a:rPr kumimoji="1" lang="en-US" altLang="ja-JP" sz="1300">
              <a:latin typeface="ＭＳ Ｐゴシック"/>
            </a:rPr>
            <a:t>40</a:t>
          </a:r>
          <a:r>
            <a:rPr kumimoji="1" lang="ja-JP" altLang="en-US" sz="1300">
              <a:latin typeface="ＭＳ Ｐゴシック"/>
            </a:rPr>
            <a:t>円の減となっている。引き続き、行政サービスの提供方法の見直しに応じた職員数の縮減に努めていく。</a:t>
          </a:r>
        </a:p>
        <a:p>
          <a:r>
            <a:rPr kumimoji="1" lang="ja-JP" altLang="en-US" sz="1300">
              <a:latin typeface="ＭＳ Ｐゴシック"/>
            </a:rPr>
            <a:t>　扶助費については、住民１人当たり</a:t>
          </a:r>
          <a:r>
            <a:rPr kumimoji="1" lang="en-US" altLang="ja-JP" sz="1300">
              <a:latin typeface="ＭＳ Ｐゴシック"/>
            </a:rPr>
            <a:t>81,158</a:t>
          </a:r>
          <a:r>
            <a:rPr kumimoji="1" lang="ja-JP" altLang="en-US" sz="1300">
              <a:latin typeface="ＭＳ Ｐゴシック"/>
            </a:rPr>
            <a:t>円でとなっている。また、増加傾向にあることから、市単独事業や国や県の水準を上回って実施している事業については、今後、見直しを行っていく必要がある。</a:t>
          </a:r>
        </a:p>
        <a:p>
          <a:r>
            <a:rPr kumimoji="1" lang="ja-JP" altLang="en-US" sz="1300">
              <a:latin typeface="ＭＳ Ｐゴシック"/>
            </a:rPr>
            <a:t>　普通建設事業費については、住民１人当たり</a:t>
          </a:r>
          <a:r>
            <a:rPr kumimoji="1" lang="en-US" altLang="ja-JP" sz="1300">
              <a:latin typeface="ＭＳ Ｐゴシック"/>
            </a:rPr>
            <a:t>36,230</a:t>
          </a:r>
          <a:r>
            <a:rPr kumimoji="1" lang="ja-JP" altLang="en-US" sz="1300">
              <a:latin typeface="ＭＳ Ｐゴシック"/>
            </a:rPr>
            <a:t>円となっており、前年度と比較すると大きく増加している。その主な要因としては、新斎場建設事業など、大規模事業の進捗によるものである。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109220</xdr:rowOff>
    </xdr:from>
    <xdr:to>
      <xdr:col>6</xdr:col>
      <xdr:colOff>511175</xdr:colOff>
      <xdr:row>35</xdr:row>
      <xdr:rowOff>107587</xdr:rowOff>
    </xdr:to>
    <xdr:cxnSp macro="">
      <xdr:nvCxnSpPr>
        <xdr:cNvPr id="63" name="直線コネクタ 62"/>
        <xdr:cNvCxnSpPr/>
      </xdr:nvCxnSpPr>
      <xdr:spPr>
        <a:xfrm>
          <a:off x="3797300" y="593852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109220</xdr:rowOff>
    </xdr:from>
    <xdr:to>
      <xdr:col>5</xdr:col>
      <xdr:colOff>358775</xdr:colOff>
      <xdr:row>35</xdr:row>
      <xdr:rowOff>10704</xdr:rowOff>
    </xdr:to>
    <xdr:cxnSp macro="">
      <xdr:nvCxnSpPr>
        <xdr:cNvPr id="66" name="直線コネクタ 65"/>
        <xdr:cNvCxnSpPr/>
      </xdr:nvCxnSpPr>
      <xdr:spPr>
        <a:xfrm flipV="1">
          <a:off x="2908300" y="59385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10704</xdr:rowOff>
    </xdr:from>
    <xdr:to>
      <xdr:col>4</xdr:col>
      <xdr:colOff>155575</xdr:colOff>
      <xdr:row>35</xdr:row>
      <xdr:rowOff>43361</xdr:rowOff>
    </xdr:to>
    <xdr:cxnSp macro="">
      <xdr:nvCxnSpPr>
        <xdr:cNvPr id="69" name="直線コネクタ 68"/>
        <xdr:cNvCxnSpPr/>
      </xdr:nvCxnSpPr>
      <xdr:spPr>
        <a:xfrm flipV="1">
          <a:off x="2019300" y="60114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4173</xdr:rowOff>
    </xdr:from>
    <xdr:to>
      <xdr:col>2</xdr:col>
      <xdr:colOff>638175</xdr:colOff>
      <xdr:row>35</xdr:row>
      <xdr:rowOff>43361</xdr:rowOff>
    </xdr:to>
    <xdr:cxnSp macro="">
      <xdr:nvCxnSpPr>
        <xdr:cNvPr id="72" name="直線コネクタ 71"/>
        <xdr:cNvCxnSpPr/>
      </xdr:nvCxnSpPr>
      <xdr:spPr>
        <a:xfrm>
          <a:off x="1130300" y="600492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56787</xdr:rowOff>
    </xdr:from>
    <xdr:to>
      <xdr:col>6</xdr:col>
      <xdr:colOff>561975</xdr:colOff>
      <xdr:row>35</xdr:row>
      <xdr:rowOff>158387</xdr:rowOff>
    </xdr:to>
    <xdr:sp macro="" textlink="">
      <xdr:nvSpPr>
        <xdr:cNvPr id="82" name="円/楕円 81"/>
        <xdr:cNvSpPr/>
      </xdr:nvSpPr>
      <xdr:spPr>
        <a:xfrm>
          <a:off x="4584700" y="60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35214</xdr:rowOff>
    </xdr:from>
    <xdr:ext cx="469744" cy="259045"/>
    <xdr:sp macro="" textlink="">
      <xdr:nvSpPr>
        <xdr:cNvPr id="83" name="議会費該当値テキスト"/>
        <xdr:cNvSpPr txBox="1"/>
      </xdr:nvSpPr>
      <xdr:spPr>
        <a:xfrm>
          <a:off x="4686300"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58420</xdr:rowOff>
    </xdr:from>
    <xdr:to>
      <xdr:col>5</xdr:col>
      <xdr:colOff>409575</xdr:colOff>
      <xdr:row>34</xdr:row>
      <xdr:rowOff>160020</xdr:rowOff>
    </xdr:to>
    <xdr:sp macro="" textlink="">
      <xdr:nvSpPr>
        <xdr:cNvPr id="84" name="円/楕円 83"/>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151147</xdr:rowOff>
    </xdr:from>
    <xdr:ext cx="469744" cy="259045"/>
    <xdr:sp macro="" textlink="">
      <xdr:nvSpPr>
        <xdr:cNvPr id="85" name="テキスト ボックス 84"/>
        <xdr:cNvSpPr txBox="1"/>
      </xdr:nvSpPr>
      <xdr:spPr>
        <a:xfrm>
          <a:off x="3562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131354</xdr:rowOff>
    </xdr:from>
    <xdr:to>
      <xdr:col>4</xdr:col>
      <xdr:colOff>206375</xdr:colOff>
      <xdr:row>35</xdr:row>
      <xdr:rowOff>61504</xdr:rowOff>
    </xdr:to>
    <xdr:sp macro="" textlink="">
      <xdr:nvSpPr>
        <xdr:cNvPr id="86" name="円/楕円 85"/>
        <xdr:cNvSpPr/>
      </xdr:nvSpPr>
      <xdr:spPr>
        <a:xfrm>
          <a:off x="2857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52631</xdr:rowOff>
    </xdr:from>
    <xdr:ext cx="469744" cy="259045"/>
    <xdr:sp macro="" textlink="">
      <xdr:nvSpPr>
        <xdr:cNvPr id="87" name="テキスト ボックス 86"/>
        <xdr:cNvSpPr txBox="1"/>
      </xdr:nvSpPr>
      <xdr:spPr>
        <a:xfrm>
          <a:off x="2673427"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164011</xdr:rowOff>
    </xdr:from>
    <xdr:to>
      <xdr:col>3</xdr:col>
      <xdr:colOff>3175</xdr:colOff>
      <xdr:row>35</xdr:row>
      <xdr:rowOff>94161</xdr:rowOff>
    </xdr:to>
    <xdr:sp macro="" textlink="">
      <xdr:nvSpPr>
        <xdr:cNvPr id="88" name="円/楕円 87"/>
        <xdr:cNvSpPr/>
      </xdr:nvSpPr>
      <xdr:spPr>
        <a:xfrm>
          <a:off x="1968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85288</xdr:rowOff>
    </xdr:from>
    <xdr:ext cx="469744" cy="259045"/>
    <xdr:sp macro="" textlink="">
      <xdr:nvSpPr>
        <xdr:cNvPr id="89" name="テキスト ボックス 88"/>
        <xdr:cNvSpPr txBox="1"/>
      </xdr:nvSpPr>
      <xdr:spPr>
        <a:xfrm>
          <a:off x="1784427"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124823</xdr:rowOff>
    </xdr:from>
    <xdr:to>
      <xdr:col>1</xdr:col>
      <xdr:colOff>485775</xdr:colOff>
      <xdr:row>35</xdr:row>
      <xdr:rowOff>54973</xdr:rowOff>
    </xdr:to>
    <xdr:sp macro="" textlink="">
      <xdr:nvSpPr>
        <xdr:cNvPr id="90" name="円/楕円 89"/>
        <xdr:cNvSpPr/>
      </xdr:nvSpPr>
      <xdr:spPr>
        <a:xfrm>
          <a:off x="1079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46100</xdr:rowOff>
    </xdr:from>
    <xdr:ext cx="469744" cy="259045"/>
    <xdr:sp macro="" textlink="">
      <xdr:nvSpPr>
        <xdr:cNvPr id="91" name="テキスト ボックス 90"/>
        <xdr:cNvSpPr txBox="1"/>
      </xdr:nvSpPr>
      <xdr:spPr>
        <a:xfrm>
          <a:off x="895427" y="60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123894</xdr:rowOff>
    </xdr:from>
    <xdr:to>
      <xdr:col>6</xdr:col>
      <xdr:colOff>511175</xdr:colOff>
      <xdr:row>57</xdr:row>
      <xdr:rowOff>159620</xdr:rowOff>
    </xdr:to>
    <xdr:cxnSp macro="">
      <xdr:nvCxnSpPr>
        <xdr:cNvPr id="123" name="直線コネクタ 122"/>
        <xdr:cNvCxnSpPr/>
      </xdr:nvCxnSpPr>
      <xdr:spPr>
        <a:xfrm>
          <a:off x="3797300" y="9896544"/>
          <a:ext cx="8382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44014</xdr:rowOff>
    </xdr:from>
    <xdr:to>
      <xdr:col>5</xdr:col>
      <xdr:colOff>358775</xdr:colOff>
      <xdr:row>57</xdr:row>
      <xdr:rowOff>123894</xdr:rowOff>
    </xdr:to>
    <xdr:cxnSp macro="">
      <xdr:nvCxnSpPr>
        <xdr:cNvPr id="126" name="直線コネクタ 125"/>
        <xdr:cNvCxnSpPr/>
      </xdr:nvCxnSpPr>
      <xdr:spPr>
        <a:xfrm>
          <a:off x="2908300" y="9130864"/>
          <a:ext cx="889000" cy="7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44014</xdr:rowOff>
    </xdr:from>
    <xdr:to>
      <xdr:col>4</xdr:col>
      <xdr:colOff>155575</xdr:colOff>
      <xdr:row>55</xdr:row>
      <xdr:rowOff>168961</xdr:rowOff>
    </xdr:to>
    <xdr:cxnSp macro="">
      <xdr:nvCxnSpPr>
        <xdr:cNvPr id="129" name="直線コネクタ 128"/>
        <xdr:cNvCxnSpPr/>
      </xdr:nvCxnSpPr>
      <xdr:spPr>
        <a:xfrm flipV="1">
          <a:off x="2019300" y="9130864"/>
          <a:ext cx="889000" cy="4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168961</xdr:rowOff>
    </xdr:from>
    <xdr:to>
      <xdr:col>2</xdr:col>
      <xdr:colOff>638175</xdr:colOff>
      <xdr:row>58</xdr:row>
      <xdr:rowOff>55412</xdr:rowOff>
    </xdr:to>
    <xdr:cxnSp macro="">
      <xdr:nvCxnSpPr>
        <xdr:cNvPr id="132" name="直線コネクタ 131"/>
        <xdr:cNvCxnSpPr/>
      </xdr:nvCxnSpPr>
      <xdr:spPr>
        <a:xfrm flipV="1">
          <a:off x="1130300" y="9598711"/>
          <a:ext cx="889000" cy="40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108820</xdr:rowOff>
    </xdr:from>
    <xdr:to>
      <xdr:col>6</xdr:col>
      <xdr:colOff>561975</xdr:colOff>
      <xdr:row>58</xdr:row>
      <xdr:rowOff>38970</xdr:rowOff>
    </xdr:to>
    <xdr:sp macro="" textlink="">
      <xdr:nvSpPr>
        <xdr:cNvPr id="142" name="円/楕円 141"/>
        <xdr:cNvSpPr/>
      </xdr:nvSpPr>
      <xdr:spPr>
        <a:xfrm>
          <a:off x="4584700" y="9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87247</xdr:rowOff>
    </xdr:from>
    <xdr:ext cx="534377" cy="259045"/>
    <xdr:sp macro="" textlink="">
      <xdr:nvSpPr>
        <xdr:cNvPr id="143" name="総務費該当値テキスト"/>
        <xdr:cNvSpPr txBox="1"/>
      </xdr:nvSpPr>
      <xdr:spPr>
        <a:xfrm>
          <a:off x="4686300" y="98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73094</xdr:rowOff>
    </xdr:from>
    <xdr:to>
      <xdr:col>5</xdr:col>
      <xdr:colOff>409575</xdr:colOff>
      <xdr:row>58</xdr:row>
      <xdr:rowOff>3244</xdr:rowOff>
    </xdr:to>
    <xdr:sp macro="" textlink="">
      <xdr:nvSpPr>
        <xdr:cNvPr id="144" name="円/楕円 143"/>
        <xdr:cNvSpPr/>
      </xdr:nvSpPr>
      <xdr:spPr>
        <a:xfrm>
          <a:off x="3746500" y="9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165821</xdr:rowOff>
    </xdr:from>
    <xdr:ext cx="534377" cy="259045"/>
    <xdr:sp macro="" textlink="">
      <xdr:nvSpPr>
        <xdr:cNvPr id="145" name="テキスト ボックス 144"/>
        <xdr:cNvSpPr txBox="1"/>
      </xdr:nvSpPr>
      <xdr:spPr>
        <a:xfrm>
          <a:off x="3530111" y="9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164664</xdr:rowOff>
    </xdr:from>
    <xdr:to>
      <xdr:col>4</xdr:col>
      <xdr:colOff>206375</xdr:colOff>
      <xdr:row>53</xdr:row>
      <xdr:rowOff>94814</xdr:rowOff>
    </xdr:to>
    <xdr:sp macro="" textlink="">
      <xdr:nvSpPr>
        <xdr:cNvPr id="146" name="円/楕円 145"/>
        <xdr:cNvSpPr/>
      </xdr:nvSpPr>
      <xdr:spPr>
        <a:xfrm>
          <a:off x="2857500" y="90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111341</xdr:rowOff>
    </xdr:from>
    <xdr:ext cx="534377" cy="259045"/>
    <xdr:sp macro="" textlink="">
      <xdr:nvSpPr>
        <xdr:cNvPr id="147" name="テキスト ボックス 146"/>
        <xdr:cNvSpPr txBox="1"/>
      </xdr:nvSpPr>
      <xdr:spPr>
        <a:xfrm>
          <a:off x="2641111" y="88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118161</xdr:rowOff>
    </xdr:from>
    <xdr:to>
      <xdr:col>3</xdr:col>
      <xdr:colOff>3175</xdr:colOff>
      <xdr:row>56</xdr:row>
      <xdr:rowOff>48311</xdr:rowOff>
    </xdr:to>
    <xdr:sp macro="" textlink="">
      <xdr:nvSpPr>
        <xdr:cNvPr id="148" name="円/楕円 147"/>
        <xdr:cNvSpPr/>
      </xdr:nvSpPr>
      <xdr:spPr>
        <a:xfrm>
          <a:off x="1968500" y="95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39438</xdr:rowOff>
    </xdr:from>
    <xdr:ext cx="534377" cy="259045"/>
    <xdr:sp macro="" textlink="">
      <xdr:nvSpPr>
        <xdr:cNvPr id="149" name="テキスト ボックス 148"/>
        <xdr:cNvSpPr txBox="1"/>
      </xdr:nvSpPr>
      <xdr:spPr>
        <a:xfrm>
          <a:off x="1752111" y="96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4612</xdr:rowOff>
    </xdr:from>
    <xdr:to>
      <xdr:col>1</xdr:col>
      <xdr:colOff>485775</xdr:colOff>
      <xdr:row>58</xdr:row>
      <xdr:rowOff>106212</xdr:rowOff>
    </xdr:to>
    <xdr:sp macro="" textlink="">
      <xdr:nvSpPr>
        <xdr:cNvPr id="150" name="円/楕円 149"/>
        <xdr:cNvSpPr/>
      </xdr:nvSpPr>
      <xdr:spPr>
        <a:xfrm>
          <a:off x="1079500" y="99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97339</xdr:rowOff>
    </xdr:from>
    <xdr:ext cx="534377" cy="259045"/>
    <xdr:sp macro="" textlink="">
      <xdr:nvSpPr>
        <xdr:cNvPr id="151" name="テキスト ボックス 150"/>
        <xdr:cNvSpPr txBox="1"/>
      </xdr:nvSpPr>
      <xdr:spPr>
        <a:xfrm>
          <a:off x="863111" y="100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8" name="直線コネクタ 177"/>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9"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80" name="直線コネクタ 179"/>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81"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82" name="直線コネクタ 181"/>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170278</xdr:rowOff>
    </xdr:from>
    <xdr:to>
      <xdr:col>6</xdr:col>
      <xdr:colOff>511175</xdr:colOff>
      <xdr:row>77</xdr:row>
      <xdr:rowOff>72992</xdr:rowOff>
    </xdr:to>
    <xdr:cxnSp macro="">
      <xdr:nvCxnSpPr>
        <xdr:cNvPr id="183" name="直線コネクタ 182"/>
        <xdr:cNvCxnSpPr/>
      </xdr:nvCxnSpPr>
      <xdr:spPr>
        <a:xfrm flipV="1">
          <a:off x="3797300" y="13200478"/>
          <a:ext cx="8382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4"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5" name="フローチャート : 判断 184"/>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72992</xdr:rowOff>
    </xdr:from>
    <xdr:to>
      <xdr:col>5</xdr:col>
      <xdr:colOff>358775</xdr:colOff>
      <xdr:row>77</xdr:row>
      <xdr:rowOff>116394</xdr:rowOff>
    </xdr:to>
    <xdr:cxnSp macro="">
      <xdr:nvCxnSpPr>
        <xdr:cNvPr id="186" name="直線コネクタ 185"/>
        <xdr:cNvCxnSpPr/>
      </xdr:nvCxnSpPr>
      <xdr:spPr>
        <a:xfrm flipV="1">
          <a:off x="2908300" y="13274642"/>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7" name="フローチャート : 判断 186"/>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8" name="テキスト ボックス 187"/>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116394</xdr:rowOff>
    </xdr:from>
    <xdr:to>
      <xdr:col>4</xdr:col>
      <xdr:colOff>155575</xdr:colOff>
      <xdr:row>78</xdr:row>
      <xdr:rowOff>43503</xdr:rowOff>
    </xdr:to>
    <xdr:cxnSp macro="">
      <xdr:nvCxnSpPr>
        <xdr:cNvPr id="189" name="直線コネクタ 188"/>
        <xdr:cNvCxnSpPr/>
      </xdr:nvCxnSpPr>
      <xdr:spPr>
        <a:xfrm flipV="1">
          <a:off x="2019300" y="13318044"/>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59269</xdr:rowOff>
    </xdr:from>
    <xdr:to>
      <xdr:col>4</xdr:col>
      <xdr:colOff>206375</xdr:colOff>
      <xdr:row>75</xdr:row>
      <xdr:rowOff>160869</xdr:rowOff>
    </xdr:to>
    <xdr:sp macro="" textlink="">
      <xdr:nvSpPr>
        <xdr:cNvPr id="190" name="フローチャート : 判断 189"/>
        <xdr:cNvSpPr/>
      </xdr:nvSpPr>
      <xdr:spPr>
        <a:xfrm>
          <a:off x="2857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5946</xdr:rowOff>
    </xdr:from>
    <xdr:ext cx="599010" cy="259045"/>
    <xdr:sp macro="" textlink="">
      <xdr:nvSpPr>
        <xdr:cNvPr id="191" name="テキスト ボックス 190"/>
        <xdr:cNvSpPr txBox="1"/>
      </xdr:nvSpPr>
      <xdr:spPr>
        <a:xfrm>
          <a:off x="2608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37156</xdr:rowOff>
    </xdr:from>
    <xdr:to>
      <xdr:col>2</xdr:col>
      <xdr:colOff>638175</xdr:colOff>
      <xdr:row>78</xdr:row>
      <xdr:rowOff>43503</xdr:rowOff>
    </xdr:to>
    <xdr:cxnSp macro="">
      <xdr:nvCxnSpPr>
        <xdr:cNvPr id="192" name="直線コネクタ 191"/>
        <xdr:cNvCxnSpPr/>
      </xdr:nvCxnSpPr>
      <xdr:spPr>
        <a:xfrm>
          <a:off x="1130300" y="13410256"/>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160344</xdr:rowOff>
    </xdr:from>
    <xdr:to>
      <xdr:col>3</xdr:col>
      <xdr:colOff>3175</xdr:colOff>
      <xdr:row>76</xdr:row>
      <xdr:rowOff>90494</xdr:rowOff>
    </xdr:to>
    <xdr:sp macro="" textlink="">
      <xdr:nvSpPr>
        <xdr:cNvPr id="193" name="フローチャート : 判断 192"/>
        <xdr:cNvSpPr/>
      </xdr:nvSpPr>
      <xdr:spPr>
        <a:xfrm>
          <a:off x="1968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107020</xdr:rowOff>
    </xdr:from>
    <xdr:ext cx="599010" cy="259045"/>
    <xdr:sp macro="" textlink="">
      <xdr:nvSpPr>
        <xdr:cNvPr id="194" name="テキスト ボックス 193"/>
        <xdr:cNvSpPr txBox="1"/>
      </xdr:nvSpPr>
      <xdr:spPr>
        <a:xfrm>
          <a:off x="1719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28691</xdr:rowOff>
    </xdr:from>
    <xdr:to>
      <xdr:col>1</xdr:col>
      <xdr:colOff>485775</xdr:colOff>
      <xdr:row>76</xdr:row>
      <xdr:rowOff>130291</xdr:rowOff>
    </xdr:to>
    <xdr:sp macro="" textlink="">
      <xdr:nvSpPr>
        <xdr:cNvPr id="195" name="フローチャート : 判断 194"/>
        <xdr:cNvSpPr/>
      </xdr:nvSpPr>
      <xdr:spPr>
        <a:xfrm>
          <a:off x="1079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146818</xdr:rowOff>
    </xdr:from>
    <xdr:ext cx="599010" cy="259045"/>
    <xdr:sp macro="" textlink="">
      <xdr:nvSpPr>
        <xdr:cNvPr id="196" name="テキスト ボックス 195"/>
        <xdr:cNvSpPr txBox="1"/>
      </xdr:nvSpPr>
      <xdr:spPr>
        <a:xfrm>
          <a:off x="830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119478</xdr:rowOff>
    </xdr:from>
    <xdr:to>
      <xdr:col>6</xdr:col>
      <xdr:colOff>561975</xdr:colOff>
      <xdr:row>77</xdr:row>
      <xdr:rowOff>49628</xdr:rowOff>
    </xdr:to>
    <xdr:sp macro="" textlink="">
      <xdr:nvSpPr>
        <xdr:cNvPr id="202" name="円/楕円 201"/>
        <xdr:cNvSpPr/>
      </xdr:nvSpPr>
      <xdr:spPr>
        <a:xfrm>
          <a:off x="4584700" y="131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97905</xdr:rowOff>
    </xdr:from>
    <xdr:ext cx="599010" cy="259045"/>
    <xdr:sp macro="" textlink="">
      <xdr:nvSpPr>
        <xdr:cNvPr id="203" name="民生費該当値テキスト"/>
        <xdr:cNvSpPr txBox="1"/>
      </xdr:nvSpPr>
      <xdr:spPr>
        <a:xfrm>
          <a:off x="4686300" y="131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22192</xdr:rowOff>
    </xdr:from>
    <xdr:to>
      <xdr:col>5</xdr:col>
      <xdr:colOff>409575</xdr:colOff>
      <xdr:row>77</xdr:row>
      <xdr:rowOff>123792</xdr:rowOff>
    </xdr:to>
    <xdr:sp macro="" textlink="">
      <xdr:nvSpPr>
        <xdr:cNvPr id="204" name="円/楕円 203"/>
        <xdr:cNvSpPr/>
      </xdr:nvSpPr>
      <xdr:spPr>
        <a:xfrm>
          <a:off x="3746500" y="132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114919</xdr:rowOff>
    </xdr:from>
    <xdr:ext cx="599010" cy="259045"/>
    <xdr:sp macro="" textlink="">
      <xdr:nvSpPr>
        <xdr:cNvPr id="205" name="テキスト ボックス 204"/>
        <xdr:cNvSpPr txBox="1"/>
      </xdr:nvSpPr>
      <xdr:spPr>
        <a:xfrm>
          <a:off x="3497794" y="1331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65594</xdr:rowOff>
    </xdr:from>
    <xdr:to>
      <xdr:col>4</xdr:col>
      <xdr:colOff>206375</xdr:colOff>
      <xdr:row>77</xdr:row>
      <xdr:rowOff>167194</xdr:rowOff>
    </xdr:to>
    <xdr:sp macro="" textlink="">
      <xdr:nvSpPr>
        <xdr:cNvPr id="206" name="円/楕円 205"/>
        <xdr:cNvSpPr/>
      </xdr:nvSpPr>
      <xdr:spPr>
        <a:xfrm>
          <a:off x="2857500" y="132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158321</xdr:rowOff>
    </xdr:from>
    <xdr:ext cx="599010" cy="259045"/>
    <xdr:sp macro="" textlink="">
      <xdr:nvSpPr>
        <xdr:cNvPr id="207" name="テキスト ボックス 206"/>
        <xdr:cNvSpPr txBox="1"/>
      </xdr:nvSpPr>
      <xdr:spPr>
        <a:xfrm>
          <a:off x="2608794" y="133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164153</xdr:rowOff>
    </xdr:from>
    <xdr:to>
      <xdr:col>3</xdr:col>
      <xdr:colOff>3175</xdr:colOff>
      <xdr:row>78</xdr:row>
      <xdr:rowOff>94303</xdr:rowOff>
    </xdr:to>
    <xdr:sp macro="" textlink="">
      <xdr:nvSpPr>
        <xdr:cNvPr id="208" name="円/楕円 207"/>
        <xdr:cNvSpPr/>
      </xdr:nvSpPr>
      <xdr:spPr>
        <a:xfrm>
          <a:off x="1968500" y="133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85430</xdr:rowOff>
    </xdr:from>
    <xdr:ext cx="599010" cy="259045"/>
    <xdr:sp macro="" textlink="">
      <xdr:nvSpPr>
        <xdr:cNvPr id="209" name="テキスト ボックス 208"/>
        <xdr:cNvSpPr txBox="1"/>
      </xdr:nvSpPr>
      <xdr:spPr>
        <a:xfrm>
          <a:off x="1719794" y="1345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157806</xdr:rowOff>
    </xdr:from>
    <xdr:to>
      <xdr:col>1</xdr:col>
      <xdr:colOff>485775</xdr:colOff>
      <xdr:row>78</xdr:row>
      <xdr:rowOff>87956</xdr:rowOff>
    </xdr:to>
    <xdr:sp macro="" textlink="">
      <xdr:nvSpPr>
        <xdr:cNvPr id="210" name="円/楕円 209"/>
        <xdr:cNvSpPr/>
      </xdr:nvSpPr>
      <xdr:spPr>
        <a:xfrm>
          <a:off x="1079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79083</xdr:rowOff>
    </xdr:from>
    <xdr:ext cx="599010" cy="259045"/>
    <xdr:sp macro="" textlink="">
      <xdr:nvSpPr>
        <xdr:cNvPr id="211" name="テキスト ボックス 210"/>
        <xdr:cNvSpPr txBox="1"/>
      </xdr:nvSpPr>
      <xdr:spPr>
        <a:xfrm>
          <a:off x="830794" y="1345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89934</xdr:rowOff>
    </xdr:from>
    <xdr:to>
      <xdr:col>6</xdr:col>
      <xdr:colOff>511175</xdr:colOff>
      <xdr:row>97</xdr:row>
      <xdr:rowOff>118371</xdr:rowOff>
    </xdr:to>
    <xdr:cxnSp macro="">
      <xdr:nvCxnSpPr>
        <xdr:cNvPr id="239" name="直線コネクタ 238"/>
        <xdr:cNvCxnSpPr/>
      </xdr:nvCxnSpPr>
      <xdr:spPr>
        <a:xfrm flipV="1">
          <a:off x="3797300" y="16549134"/>
          <a:ext cx="838200" cy="19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40"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118371</xdr:rowOff>
    </xdr:from>
    <xdr:to>
      <xdr:col>5</xdr:col>
      <xdr:colOff>358775</xdr:colOff>
      <xdr:row>98</xdr:row>
      <xdr:rowOff>34339</xdr:rowOff>
    </xdr:to>
    <xdr:cxnSp macro="">
      <xdr:nvCxnSpPr>
        <xdr:cNvPr id="242" name="直線コネクタ 241"/>
        <xdr:cNvCxnSpPr/>
      </xdr:nvCxnSpPr>
      <xdr:spPr>
        <a:xfrm flipV="1">
          <a:off x="2908300" y="16749021"/>
          <a:ext cx="889000" cy="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3" name="フローチャート : 判断 242"/>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4" name="テキスト ボックス 243"/>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33584</xdr:rowOff>
    </xdr:from>
    <xdr:to>
      <xdr:col>4</xdr:col>
      <xdr:colOff>155575</xdr:colOff>
      <xdr:row>98</xdr:row>
      <xdr:rowOff>34339</xdr:rowOff>
    </xdr:to>
    <xdr:cxnSp macro="">
      <xdr:nvCxnSpPr>
        <xdr:cNvPr id="245" name="直線コネクタ 244"/>
        <xdr:cNvCxnSpPr/>
      </xdr:nvCxnSpPr>
      <xdr:spPr>
        <a:xfrm>
          <a:off x="2019300" y="16835684"/>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6" name="フローチャート : 判断 245"/>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7" name="テキスト ボックス 246"/>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33584</xdr:rowOff>
    </xdr:from>
    <xdr:to>
      <xdr:col>2</xdr:col>
      <xdr:colOff>638175</xdr:colOff>
      <xdr:row>98</xdr:row>
      <xdr:rowOff>73498</xdr:rowOff>
    </xdr:to>
    <xdr:cxnSp macro="">
      <xdr:nvCxnSpPr>
        <xdr:cNvPr id="248" name="直線コネクタ 247"/>
        <xdr:cNvCxnSpPr/>
      </xdr:nvCxnSpPr>
      <xdr:spPr>
        <a:xfrm flipV="1">
          <a:off x="1130300" y="16835684"/>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9" name="フローチャート : 判断 248"/>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50" name="テキスト ボックス 249"/>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51" name="フローチャート : 判断 250"/>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2" name="テキスト ボックス 251"/>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39134</xdr:rowOff>
    </xdr:from>
    <xdr:to>
      <xdr:col>6</xdr:col>
      <xdr:colOff>561975</xdr:colOff>
      <xdr:row>96</xdr:row>
      <xdr:rowOff>140734</xdr:rowOff>
    </xdr:to>
    <xdr:sp macro="" textlink="">
      <xdr:nvSpPr>
        <xdr:cNvPr id="258" name="円/楕円 257"/>
        <xdr:cNvSpPr/>
      </xdr:nvSpPr>
      <xdr:spPr>
        <a:xfrm>
          <a:off x="45847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62011</xdr:rowOff>
    </xdr:from>
    <xdr:ext cx="534377" cy="259045"/>
    <xdr:sp macro="" textlink="">
      <xdr:nvSpPr>
        <xdr:cNvPr id="259" name="衛生費該当値テキスト"/>
        <xdr:cNvSpPr txBox="1"/>
      </xdr:nvSpPr>
      <xdr:spPr>
        <a:xfrm>
          <a:off x="4686300" y="163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67571</xdr:rowOff>
    </xdr:from>
    <xdr:to>
      <xdr:col>5</xdr:col>
      <xdr:colOff>409575</xdr:colOff>
      <xdr:row>97</xdr:row>
      <xdr:rowOff>169171</xdr:rowOff>
    </xdr:to>
    <xdr:sp macro="" textlink="">
      <xdr:nvSpPr>
        <xdr:cNvPr id="260" name="円/楕円 259"/>
        <xdr:cNvSpPr/>
      </xdr:nvSpPr>
      <xdr:spPr>
        <a:xfrm>
          <a:off x="3746500" y="166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160298</xdr:rowOff>
    </xdr:from>
    <xdr:ext cx="534377" cy="259045"/>
    <xdr:sp macro="" textlink="">
      <xdr:nvSpPr>
        <xdr:cNvPr id="261" name="テキスト ボックス 260"/>
        <xdr:cNvSpPr txBox="1"/>
      </xdr:nvSpPr>
      <xdr:spPr>
        <a:xfrm>
          <a:off x="3530111" y="167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154989</xdr:rowOff>
    </xdr:from>
    <xdr:to>
      <xdr:col>4</xdr:col>
      <xdr:colOff>206375</xdr:colOff>
      <xdr:row>98</xdr:row>
      <xdr:rowOff>85139</xdr:rowOff>
    </xdr:to>
    <xdr:sp macro="" textlink="">
      <xdr:nvSpPr>
        <xdr:cNvPr id="262" name="円/楕円 261"/>
        <xdr:cNvSpPr/>
      </xdr:nvSpPr>
      <xdr:spPr>
        <a:xfrm>
          <a:off x="2857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76266</xdr:rowOff>
    </xdr:from>
    <xdr:ext cx="534377" cy="259045"/>
    <xdr:sp macro="" textlink="">
      <xdr:nvSpPr>
        <xdr:cNvPr id="263" name="テキスト ボックス 262"/>
        <xdr:cNvSpPr txBox="1"/>
      </xdr:nvSpPr>
      <xdr:spPr>
        <a:xfrm>
          <a:off x="2641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154234</xdr:rowOff>
    </xdr:from>
    <xdr:to>
      <xdr:col>3</xdr:col>
      <xdr:colOff>3175</xdr:colOff>
      <xdr:row>98</xdr:row>
      <xdr:rowOff>84384</xdr:rowOff>
    </xdr:to>
    <xdr:sp macro="" textlink="">
      <xdr:nvSpPr>
        <xdr:cNvPr id="264" name="円/楕円 263"/>
        <xdr:cNvSpPr/>
      </xdr:nvSpPr>
      <xdr:spPr>
        <a:xfrm>
          <a:off x="1968500" y="167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75511</xdr:rowOff>
    </xdr:from>
    <xdr:ext cx="534377" cy="259045"/>
    <xdr:sp macro="" textlink="">
      <xdr:nvSpPr>
        <xdr:cNvPr id="265" name="テキスト ボックス 264"/>
        <xdr:cNvSpPr txBox="1"/>
      </xdr:nvSpPr>
      <xdr:spPr>
        <a:xfrm>
          <a:off x="1752111" y="1687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22698</xdr:rowOff>
    </xdr:from>
    <xdr:to>
      <xdr:col>1</xdr:col>
      <xdr:colOff>485775</xdr:colOff>
      <xdr:row>98</xdr:row>
      <xdr:rowOff>124298</xdr:rowOff>
    </xdr:to>
    <xdr:sp macro="" textlink="">
      <xdr:nvSpPr>
        <xdr:cNvPr id="266" name="円/楕円 265"/>
        <xdr:cNvSpPr/>
      </xdr:nvSpPr>
      <xdr:spPr>
        <a:xfrm>
          <a:off x="1079500" y="168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115425</xdr:rowOff>
    </xdr:from>
    <xdr:ext cx="534377" cy="259045"/>
    <xdr:sp macro="" textlink="">
      <xdr:nvSpPr>
        <xdr:cNvPr id="267" name="テキスト ボックス 266"/>
        <xdr:cNvSpPr txBox="1"/>
      </xdr:nvSpPr>
      <xdr:spPr>
        <a:xfrm>
          <a:off x="863111" y="169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9" name="直線コネクタ 288"/>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90"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91" name="直線コネクタ 290"/>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2"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3" name="直線コネクタ 292"/>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66091</xdr:rowOff>
    </xdr:from>
    <xdr:to>
      <xdr:col>15</xdr:col>
      <xdr:colOff>180975</xdr:colOff>
      <xdr:row>37</xdr:row>
      <xdr:rowOff>73406</xdr:rowOff>
    </xdr:to>
    <xdr:cxnSp macro="">
      <xdr:nvCxnSpPr>
        <xdr:cNvPr id="294" name="直線コネクタ 293"/>
        <xdr:cNvCxnSpPr/>
      </xdr:nvCxnSpPr>
      <xdr:spPr>
        <a:xfrm>
          <a:off x="9639300" y="640974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5"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6" name="フローチャート : 判断 295"/>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135585</xdr:rowOff>
    </xdr:from>
    <xdr:to>
      <xdr:col>14</xdr:col>
      <xdr:colOff>28575</xdr:colOff>
      <xdr:row>37</xdr:row>
      <xdr:rowOff>66091</xdr:rowOff>
    </xdr:to>
    <xdr:cxnSp macro="">
      <xdr:nvCxnSpPr>
        <xdr:cNvPr id="297" name="直線コネクタ 296"/>
        <xdr:cNvCxnSpPr/>
      </xdr:nvCxnSpPr>
      <xdr:spPr>
        <a:xfrm>
          <a:off x="8750300" y="6307785"/>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8" name="フローチャート : 判断 297"/>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9" name="テキスト ボックス 298"/>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135128</xdr:rowOff>
    </xdr:from>
    <xdr:to>
      <xdr:col>12</xdr:col>
      <xdr:colOff>511175</xdr:colOff>
      <xdr:row>36</xdr:row>
      <xdr:rowOff>135585</xdr:rowOff>
    </xdr:to>
    <xdr:cxnSp macro="">
      <xdr:nvCxnSpPr>
        <xdr:cNvPr id="300" name="直線コネクタ 299"/>
        <xdr:cNvCxnSpPr/>
      </xdr:nvCxnSpPr>
      <xdr:spPr>
        <a:xfrm>
          <a:off x="7861300" y="63073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301" name="フローチャート : 判断 300"/>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2" name="テキスト ボックス 301"/>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53746</xdr:rowOff>
    </xdr:from>
    <xdr:to>
      <xdr:col>11</xdr:col>
      <xdr:colOff>307975</xdr:colOff>
      <xdr:row>36</xdr:row>
      <xdr:rowOff>135128</xdr:rowOff>
    </xdr:to>
    <xdr:cxnSp macro="">
      <xdr:nvCxnSpPr>
        <xdr:cNvPr id="303" name="直線コネクタ 302"/>
        <xdr:cNvCxnSpPr/>
      </xdr:nvCxnSpPr>
      <xdr:spPr>
        <a:xfrm>
          <a:off x="6972300" y="6225946"/>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4" name="フローチャート : 判断 303"/>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5" name="テキスト ボックス 304"/>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6" name="フローチャート : 判断 305"/>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7" name="テキスト ボックス 306"/>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22606</xdr:rowOff>
    </xdr:from>
    <xdr:to>
      <xdr:col>15</xdr:col>
      <xdr:colOff>231775</xdr:colOff>
      <xdr:row>37</xdr:row>
      <xdr:rowOff>124206</xdr:rowOff>
    </xdr:to>
    <xdr:sp macro="" textlink="">
      <xdr:nvSpPr>
        <xdr:cNvPr id="313" name="円/楕円 312"/>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1033</xdr:rowOff>
    </xdr:from>
    <xdr:ext cx="378565" cy="259045"/>
    <xdr:sp macro="" textlink="">
      <xdr:nvSpPr>
        <xdr:cNvPr id="314" name="労働費該当値テキスト"/>
        <xdr:cNvSpPr txBox="1"/>
      </xdr:nvSpPr>
      <xdr:spPr>
        <a:xfrm>
          <a:off x="10528300"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15291</xdr:rowOff>
    </xdr:from>
    <xdr:to>
      <xdr:col>14</xdr:col>
      <xdr:colOff>79375</xdr:colOff>
      <xdr:row>37</xdr:row>
      <xdr:rowOff>116891</xdr:rowOff>
    </xdr:to>
    <xdr:sp macro="" textlink="">
      <xdr:nvSpPr>
        <xdr:cNvPr id="315" name="円/楕円 314"/>
        <xdr:cNvSpPr/>
      </xdr:nvSpPr>
      <xdr:spPr>
        <a:xfrm>
          <a:off x="9588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108018</xdr:rowOff>
    </xdr:from>
    <xdr:ext cx="378565" cy="259045"/>
    <xdr:sp macro="" textlink="">
      <xdr:nvSpPr>
        <xdr:cNvPr id="316" name="テキスト ボックス 315"/>
        <xdr:cNvSpPr txBox="1"/>
      </xdr:nvSpPr>
      <xdr:spPr>
        <a:xfrm>
          <a:off x="9450017"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84785</xdr:rowOff>
    </xdr:from>
    <xdr:to>
      <xdr:col>12</xdr:col>
      <xdr:colOff>561975</xdr:colOff>
      <xdr:row>37</xdr:row>
      <xdr:rowOff>14935</xdr:rowOff>
    </xdr:to>
    <xdr:sp macro="" textlink="">
      <xdr:nvSpPr>
        <xdr:cNvPr id="317" name="円/楕円 316"/>
        <xdr:cNvSpPr/>
      </xdr:nvSpPr>
      <xdr:spPr>
        <a:xfrm>
          <a:off x="8699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6062</xdr:rowOff>
    </xdr:from>
    <xdr:ext cx="378565" cy="259045"/>
    <xdr:sp macro="" textlink="">
      <xdr:nvSpPr>
        <xdr:cNvPr id="318" name="テキスト ボックス 317"/>
        <xdr:cNvSpPr txBox="1"/>
      </xdr:nvSpPr>
      <xdr:spPr>
        <a:xfrm>
          <a:off x="8561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84328</xdr:rowOff>
    </xdr:from>
    <xdr:to>
      <xdr:col>11</xdr:col>
      <xdr:colOff>358775</xdr:colOff>
      <xdr:row>37</xdr:row>
      <xdr:rowOff>14478</xdr:rowOff>
    </xdr:to>
    <xdr:sp macro="" textlink="">
      <xdr:nvSpPr>
        <xdr:cNvPr id="319" name="円/楕円 318"/>
        <xdr:cNvSpPr/>
      </xdr:nvSpPr>
      <xdr:spPr>
        <a:xfrm>
          <a:off x="7810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5605</xdr:rowOff>
    </xdr:from>
    <xdr:ext cx="378565" cy="259045"/>
    <xdr:sp macro="" textlink="">
      <xdr:nvSpPr>
        <xdr:cNvPr id="320" name="テキスト ボックス 319"/>
        <xdr:cNvSpPr txBox="1"/>
      </xdr:nvSpPr>
      <xdr:spPr>
        <a:xfrm>
          <a:off x="7672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2946</xdr:rowOff>
    </xdr:from>
    <xdr:to>
      <xdr:col>10</xdr:col>
      <xdr:colOff>155575</xdr:colOff>
      <xdr:row>36</xdr:row>
      <xdr:rowOff>104546</xdr:rowOff>
    </xdr:to>
    <xdr:sp macro="" textlink="">
      <xdr:nvSpPr>
        <xdr:cNvPr id="321" name="円/楕円 320"/>
        <xdr:cNvSpPr/>
      </xdr:nvSpPr>
      <xdr:spPr>
        <a:xfrm>
          <a:off x="6921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95673</xdr:rowOff>
    </xdr:from>
    <xdr:ext cx="378565" cy="259045"/>
    <xdr:sp macro="" textlink="">
      <xdr:nvSpPr>
        <xdr:cNvPr id="322" name="テキスト ボックス 321"/>
        <xdr:cNvSpPr txBox="1"/>
      </xdr:nvSpPr>
      <xdr:spPr>
        <a:xfrm>
          <a:off x="6783017" y="6267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54356</xdr:rowOff>
    </xdr:from>
    <xdr:to>
      <xdr:col>15</xdr:col>
      <xdr:colOff>180975</xdr:colOff>
      <xdr:row>58</xdr:row>
      <xdr:rowOff>91803</xdr:rowOff>
    </xdr:to>
    <xdr:cxnSp macro="">
      <xdr:nvCxnSpPr>
        <xdr:cNvPr id="353" name="直線コネクタ 352"/>
        <xdr:cNvCxnSpPr/>
      </xdr:nvCxnSpPr>
      <xdr:spPr>
        <a:xfrm>
          <a:off x="9639300" y="9998456"/>
          <a:ext cx="8382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30843</xdr:rowOff>
    </xdr:from>
    <xdr:to>
      <xdr:col>14</xdr:col>
      <xdr:colOff>28575</xdr:colOff>
      <xdr:row>58</xdr:row>
      <xdr:rowOff>54356</xdr:rowOff>
    </xdr:to>
    <xdr:cxnSp macro="">
      <xdr:nvCxnSpPr>
        <xdr:cNvPr id="356" name="直線コネクタ 355"/>
        <xdr:cNvCxnSpPr/>
      </xdr:nvCxnSpPr>
      <xdr:spPr>
        <a:xfrm>
          <a:off x="8750300" y="997494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30843</xdr:rowOff>
    </xdr:from>
    <xdr:to>
      <xdr:col>12</xdr:col>
      <xdr:colOff>511175</xdr:colOff>
      <xdr:row>58</xdr:row>
      <xdr:rowOff>129577</xdr:rowOff>
    </xdr:to>
    <xdr:cxnSp macro="">
      <xdr:nvCxnSpPr>
        <xdr:cNvPr id="359" name="直線コネクタ 358"/>
        <xdr:cNvCxnSpPr/>
      </xdr:nvCxnSpPr>
      <xdr:spPr>
        <a:xfrm flipV="1">
          <a:off x="7861300" y="9974943"/>
          <a:ext cx="889000" cy="9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125984</xdr:rowOff>
    </xdr:from>
    <xdr:to>
      <xdr:col>11</xdr:col>
      <xdr:colOff>307975</xdr:colOff>
      <xdr:row>58</xdr:row>
      <xdr:rowOff>129577</xdr:rowOff>
    </xdr:to>
    <xdr:cxnSp macro="">
      <xdr:nvCxnSpPr>
        <xdr:cNvPr id="362" name="直線コネクタ 361"/>
        <xdr:cNvCxnSpPr/>
      </xdr:nvCxnSpPr>
      <xdr:spPr>
        <a:xfrm>
          <a:off x="6972300" y="100700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6" name="テキスト ボックス 365"/>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41003</xdr:rowOff>
    </xdr:from>
    <xdr:to>
      <xdr:col>15</xdr:col>
      <xdr:colOff>231775</xdr:colOff>
      <xdr:row>58</xdr:row>
      <xdr:rowOff>142603</xdr:rowOff>
    </xdr:to>
    <xdr:sp macro="" textlink="">
      <xdr:nvSpPr>
        <xdr:cNvPr id="372" name="円/楕円 371"/>
        <xdr:cNvSpPr/>
      </xdr:nvSpPr>
      <xdr:spPr>
        <a:xfrm>
          <a:off x="10426700" y="99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19430</xdr:rowOff>
    </xdr:from>
    <xdr:ext cx="469744" cy="259045"/>
    <xdr:sp macro="" textlink="">
      <xdr:nvSpPr>
        <xdr:cNvPr id="373" name="農林水産業費該当値テキスト"/>
        <xdr:cNvSpPr txBox="1"/>
      </xdr:nvSpPr>
      <xdr:spPr>
        <a:xfrm>
          <a:off x="10528300" y="99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3556</xdr:rowOff>
    </xdr:from>
    <xdr:to>
      <xdr:col>14</xdr:col>
      <xdr:colOff>79375</xdr:colOff>
      <xdr:row>58</xdr:row>
      <xdr:rowOff>105156</xdr:rowOff>
    </xdr:to>
    <xdr:sp macro="" textlink="">
      <xdr:nvSpPr>
        <xdr:cNvPr id="374" name="円/楕円 373"/>
        <xdr:cNvSpPr/>
      </xdr:nvSpPr>
      <xdr:spPr>
        <a:xfrm>
          <a:off x="9588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96283</xdr:rowOff>
    </xdr:from>
    <xdr:ext cx="469744" cy="259045"/>
    <xdr:sp macro="" textlink="">
      <xdr:nvSpPr>
        <xdr:cNvPr id="375" name="テキスト ボックス 374"/>
        <xdr:cNvSpPr txBox="1"/>
      </xdr:nvSpPr>
      <xdr:spPr>
        <a:xfrm>
          <a:off x="940442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151493</xdr:rowOff>
    </xdr:from>
    <xdr:to>
      <xdr:col>12</xdr:col>
      <xdr:colOff>561975</xdr:colOff>
      <xdr:row>58</xdr:row>
      <xdr:rowOff>81643</xdr:rowOff>
    </xdr:to>
    <xdr:sp macro="" textlink="">
      <xdr:nvSpPr>
        <xdr:cNvPr id="376" name="円/楕円 375"/>
        <xdr:cNvSpPr/>
      </xdr:nvSpPr>
      <xdr:spPr>
        <a:xfrm>
          <a:off x="8699500" y="9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72770</xdr:rowOff>
    </xdr:from>
    <xdr:ext cx="469744" cy="259045"/>
    <xdr:sp macro="" textlink="">
      <xdr:nvSpPr>
        <xdr:cNvPr id="377" name="テキスト ボックス 376"/>
        <xdr:cNvSpPr txBox="1"/>
      </xdr:nvSpPr>
      <xdr:spPr>
        <a:xfrm>
          <a:off x="8515427" y="10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78777</xdr:rowOff>
    </xdr:from>
    <xdr:to>
      <xdr:col>11</xdr:col>
      <xdr:colOff>358775</xdr:colOff>
      <xdr:row>59</xdr:row>
      <xdr:rowOff>8927</xdr:rowOff>
    </xdr:to>
    <xdr:sp macro="" textlink="">
      <xdr:nvSpPr>
        <xdr:cNvPr id="378" name="円/楕円 377"/>
        <xdr:cNvSpPr/>
      </xdr:nvSpPr>
      <xdr:spPr>
        <a:xfrm>
          <a:off x="78105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54</xdr:rowOff>
    </xdr:from>
    <xdr:ext cx="469744" cy="259045"/>
    <xdr:sp macro="" textlink="">
      <xdr:nvSpPr>
        <xdr:cNvPr id="379" name="テキスト ボックス 378"/>
        <xdr:cNvSpPr txBox="1"/>
      </xdr:nvSpPr>
      <xdr:spPr>
        <a:xfrm>
          <a:off x="7626427" y="101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75184</xdr:rowOff>
    </xdr:from>
    <xdr:to>
      <xdr:col>10</xdr:col>
      <xdr:colOff>155575</xdr:colOff>
      <xdr:row>59</xdr:row>
      <xdr:rowOff>5334</xdr:rowOff>
    </xdr:to>
    <xdr:sp macro="" textlink="">
      <xdr:nvSpPr>
        <xdr:cNvPr id="380" name="円/楕円 379"/>
        <xdr:cNvSpPr/>
      </xdr:nvSpPr>
      <xdr:spPr>
        <a:xfrm>
          <a:off x="6921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167911</xdr:rowOff>
    </xdr:from>
    <xdr:ext cx="469744" cy="259045"/>
    <xdr:sp macro="" textlink="">
      <xdr:nvSpPr>
        <xdr:cNvPr id="381" name="テキスト ボックス 380"/>
        <xdr:cNvSpPr txBox="1"/>
      </xdr:nvSpPr>
      <xdr:spPr>
        <a:xfrm>
          <a:off x="6737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2518</xdr:rowOff>
    </xdr:from>
    <xdr:to>
      <xdr:col>15</xdr:col>
      <xdr:colOff>180975</xdr:colOff>
      <xdr:row>78</xdr:row>
      <xdr:rowOff>32395</xdr:rowOff>
    </xdr:to>
    <xdr:cxnSp macro="">
      <xdr:nvCxnSpPr>
        <xdr:cNvPr id="408" name="直線コネクタ 407"/>
        <xdr:cNvCxnSpPr/>
      </xdr:nvCxnSpPr>
      <xdr:spPr>
        <a:xfrm>
          <a:off x="9639300" y="13375618"/>
          <a:ext cx="8382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167246</xdr:rowOff>
    </xdr:from>
    <xdr:to>
      <xdr:col>14</xdr:col>
      <xdr:colOff>28575</xdr:colOff>
      <xdr:row>78</xdr:row>
      <xdr:rowOff>2518</xdr:rowOff>
    </xdr:to>
    <xdr:cxnSp macro="">
      <xdr:nvCxnSpPr>
        <xdr:cNvPr id="411" name="直線コネクタ 410"/>
        <xdr:cNvCxnSpPr/>
      </xdr:nvCxnSpPr>
      <xdr:spPr>
        <a:xfrm>
          <a:off x="8750300" y="13368896"/>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167246</xdr:rowOff>
    </xdr:from>
    <xdr:to>
      <xdr:col>12</xdr:col>
      <xdr:colOff>511175</xdr:colOff>
      <xdr:row>78</xdr:row>
      <xdr:rowOff>32029</xdr:rowOff>
    </xdr:to>
    <xdr:cxnSp macro="">
      <xdr:nvCxnSpPr>
        <xdr:cNvPr id="414" name="直線コネクタ 413"/>
        <xdr:cNvCxnSpPr/>
      </xdr:nvCxnSpPr>
      <xdr:spPr>
        <a:xfrm flipV="1">
          <a:off x="7861300" y="13368896"/>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164731</xdr:rowOff>
    </xdr:from>
    <xdr:to>
      <xdr:col>11</xdr:col>
      <xdr:colOff>307975</xdr:colOff>
      <xdr:row>78</xdr:row>
      <xdr:rowOff>32029</xdr:rowOff>
    </xdr:to>
    <xdr:cxnSp macro="">
      <xdr:nvCxnSpPr>
        <xdr:cNvPr id="417" name="直線コネクタ 416"/>
        <xdr:cNvCxnSpPr/>
      </xdr:nvCxnSpPr>
      <xdr:spPr>
        <a:xfrm>
          <a:off x="6972300" y="13366381"/>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153045</xdr:rowOff>
    </xdr:from>
    <xdr:to>
      <xdr:col>15</xdr:col>
      <xdr:colOff>231775</xdr:colOff>
      <xdr:row>78</xdr:row>
      <xdr:rowOff>83195</xdr:rowOff>
    </xdr:to>
    <xdr:sp macro="" textlink="">
      <xdr:nvSpPr>
        <xdr:cNvPr id="427" name="円/楕円 426"/>
        <xdr:cNvSpPr/>
      </xdr:nvSpPr>
      <xdr:spPr>
        <a:xfrm>
          <a:off x="104267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67972</xdr:rowOff>
    </xdr:from>
    <xdr:ext cx="469744" cy="259045"/>
    <xdr:sp macro="" textlink="">
      <xdr:nvSpPr>
        <xdr:cNvPr id="428" name="商工費該当値テキスト"/>
        <xdr:cNvSpPr txBox="1"/>
      </xdr:nvSpPr>
      <xdr:spPr>
        <a:xfrm>
          <a:off x="10528300" y="132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123168</xdr:rowOff>
    </xdr:from>
    <xdr:to>
      <xdr:col>14</xdr:col>
      <xdr:colOff>79375</xdr:colOff>
      <xdr:row>78</xdr:row>
      <xdr:rowOff>53318</xdr:rowOff>
    </xdr:to>
    <xdr:sp macro="" textlink="">
      <xdr:nvSpPr>
        <xdr:cNvPr id="429" name="円/楕円 428"/>
        <xdr:cNvSpPr/>
      </xdr:nvSpPr>
      <xdr:spPr>
        <a:xfrm>
          <a:off x="9588500" y="133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44445</xdr:rowOff>
    </xdr:from>
    <xdr:ext cx="469744" cy="259045"/>
    <xdr:sp macro="" textlink="">
      <xdr:nvSpPr>
        <xdr:cNvPr id="430" name="テキスト ボックス 429"/>
        <xdr:cNvSpPr txBox="1"/>
      </xdr:nvSpPr>
      <xdr:spPr>
        <a:xfrm>
          <a:off x="9404427" y="1341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116446</xdr:rowOff>
    </xdr:from>
    <xdr:to>
      <xdr:col>12</xdr:col>
      <xdr:colOff>561975</xdr:colOff>
      <xdr:row>78</xdr:row>
      <xdr:rowOff>46596</xdr:rowOff>
    </xdr:to>
    <xdr:sp macro="" textlink="">
      <xdr:nvSpPr>
        <xdr:cNvPr id="431" name="円/楕円 430"/>
        <xdr:cNvSpPr/>
      </xdr:nvSpPr>
      <xdr:spPr>
        <a:xfrm>
          <a:off x="8699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37723</xdr:rowOff>
    </xdr:from>
    <xdr:ext cx="469744" cy="259045"/>
    <xdr:sp macro="" textlink="">
      <xdr:nvSpPr>
        <xdr:cNvPr id="432" name="テキスト ボックス 431"/>
        <xdr:cNvSpPr txBox="1"/>
      </xdr:nvSpPr>
      <xdr:spPr>
        <a:xfrm>
          <a:off x="8515427" y="1341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152679</xdr:rowOff>
    </xdr:from>
    <xdr:to>
      <xdr:col>11</xdr:col>
      <xdr:colOff>358775</xdr:colOff>
      <xdr:row>78</xdr:row>
      <xdr:rowOff>82829</xdr:rowOff>
    </xdr:to>
    <xdr:sp macro="" textlink="">
      <xdr:nvSpPr>
        <xdr:cNvPr id="433" name="円/楕円 432"/>
        <xdr:cNvSpPr/>
      </xdr:nvSpPr>
      <xdr:spPr>
        <a:xfrm>
          <a:off x="7810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73956</xdr:rowOff>
    </xdr:from>
    <xdr:ext cx="469744" cy="259045"/>
    <xdr:sp macro="" textlink="">
      <xdr:nvSpPr>
        <xdr:cNvPr id="434" name="テキスト ボックス 433"/>
        <xdr:cNvSpPr txBox="1"/>
      </xdr:nvSpPr>
      <xdr:spPr>
        <a:xfrm>
          <a:off x="7626427"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113931</xdr:rowOff>
    </xdr:from>
    <xdr:to>
      <xdr:col>10</xdr:col>
      <xdr:colOff>155575</xdr:colOff>
      <xdr:row>78</xdr:row>
      <xdr:rowOff>44081</xdr:rowOff>
    </xdr:to>
    <xdr:sp macro="" textlink="">
      <xdr:nvSpPr>
        <xdr:cNvPr id="435" name="円/楕円 434"/>
        <xdr:cNvSpPr/>
      </xdr:nvSpPr>
      <xdr:spPr>
        <a:xfrm>
          <a:off x="6921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35208</xdr:rowOff>
    </xdr:from>
    <xdr:ext cx="469744" cy="259045"/>
    <xdr:sp macro="" textlink="">
      <xdr:nvSpPr>
        <xdr:cNvPr id="436" name="テキスト ボックス 435"/>
        <xdr:cNvSpPr txBox="1"/>
      </xdr:nvSpPr>
      <xdr:spPr>
        <a:xfrm>
          <a:off x="6737427" y="1340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65176</xdr:rowOff>
    </xdr:from>
    <xdr:to>
      <xdr:col>15</xdr:col>
      <xdr:colOff>180975</xdr:colOff>
      <xdr:row>98</xdr:row>
      <xdr:rowOff>65291</xdr:rowOff>
    </xdr:to>
    <xdr:cxnSp macro="">
      <xdr:nvCxnSpPr>
        <xdr:cNvPr id="466" name="直線コネクタ 465"/>
        <xdr:cNvCxnSpPr/>
      </xdr:nvCxnSpPr>
      <xdr:spPr>
        <a:xfrm>
          <a:off x="9639300" y="1686727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44202</xdr:rowOff>
    </xdr:from>
    <xdr:to>
      <xdr:col>14</xdr:col>
      <xdr:colOff>28575</xdr:colOff>
      <xdr:row>98</xdr:row>
      <xdr:rowOff>65176</xdr:rowOff>
    </xdr:to>
    <xdr:cxnSp macro="">
      <xdr:nvCxnSpPr>
        <xdr:cNvPr id="469" name="直線コネクタ 468"/>
        <xdr:cNvCxnSpPr/>
      </xdr:nvCxnSpPr>
      <xdr:spPr>
        <a:xfrm>
          <a:off x="8750300" y="16846302"/>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66624</xdr:rowOff>
    </xdr:from>
    <xdr:to>
      <xdr:col>12</xdr:col>
      <xdr:colOff>511175</xdr:colOff>
      <xdr:row>98</xdr:row>
      <xdr:rowOff>44202</xdr:rowOff>
    </xdr:to>
    <xdr:cxnSp macro="">
      <xdr:nvCxnSpPr>
        <xdr:cNvPr id="472" name="直線コネクタ 471"/>
        <xdr:cNvCxnSpPr/>
      </xdr:nvCxnSpPr>
      <xdr:spPr>
        <a:xfrm>
          <a:off x="7861300" y="16697274"/>
          <a:ext cx="889000" cy="14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4" name="テキスト ボックス 473"/>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66624</xdr:rowOff>
    </xdr:from>
    <xdr:to>
      <xdr:col>11</xdr:col>
      <xdr:colOff>307975</xdr:colOff>
      <xdr:row>97</xdr:row>
      <xdr:rowOff>112992</xdr:rowOff>
    </xdr:to>
    <xdr:cxnSp macro="">
      <xdr:nvCxnSpPr>
        <xdr:cNvPr id="475" name="直線コネクタ 474"/>
        <xdr:cNvCxnSpPr/>
      </xdr:nvCxnSpPr>
      <xdr:spPr>
        <a:xfrm flipV="1">
          <a:off x="6972300" y="16697274"/>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9" name="テキスト ボックス 478"/>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14491</xdr:rowOff>
    </xdr:from>
    <xdr:to>
      <xdr:col>15</xdr:col>
      <xdr:colOff>231775</xdr:colOff>
      <xdr:row>98</xdr:row>
      <xdr:rowOff>116091</xdr:rowOff>
    </xdr:to>
    <xdr:sp macro="" textlink="">
      <xdr:nvSpPr>
        <xdr:cNvPr id="485" name="円/楕円 484"/>
        <xdr:cNvSpPr/>
      </xdr:nvSpPr>
      <xdr:spPr>
        <a:xfrm>
          <a:off x="104267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100868</xdr:rowOff>
    </xdr:from>
    <xdr:ext cx="534377" cy="259045"/>
    <xdr:sp macro="" textlink="">
      <xdr:nvSpPr>
        <xdr:cNvPr id="486" name="土木費該当値テキスト"/>
        <xdr:cNvSpPr txBox="1"/>
      </xdr:nvSpPr>
      <xdr:spPr>
        <a:xfrm>
          <a:off x="10528300" y="167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14376</xdr:rowOff>
    </xdr:from>
    <xdr:to>
      <xdr:col>14</xdr:col>
      <xdr:colOff>79375</xdr:colOff>
      <xdr:row>98</xdr:row>
      <xdr:rowOff>115976</xdr:rowOff>
    </xdr:to>
    <xdr:sp macro="" textlink="">
      <xdr:nvSpPr>
        <xdr:cNvPr id="487" name="円/楕円 486"/>
        <xdr:cNvSpPr/>
      </xdr:nvSpPr>
      <xdr:spPr>
        <a:xfrm>
          <a:off x="9588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107103</xdr:rowOff>
    </xdr:from>
    <xdr:ext cx="534377" cy="259045"/>
    <xdr:sp macro="" textlink="">
      <xdr:nvSpPr>
        <xdr:cNvPr id="488" name="テキスト ボックス 487"/>
        <xdr:cNvSpPr txBox="1"/>
      </xdr:nvSpPr>
      <xdr:spPr>
        <a:xfrm>
          <a:off x="9372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164852</xdr:rowOff>
    </xdr:from>
    <xdr:to>
      <xdr:col>12</xdr:col>
      <xdr:colOff>561975</xdr:colOff>
      <xdr:row>98</xdr:row>
      <xdr:rowOff>95002</xdr:rowOff>
    </xdr:to>
    <xdr:sp macro="" textlink="">
      <xdr:nvSpPr>
        <xdr:cNvPr id="489" name="円/楕円 488"/>
        <xdr:cNvSpPr/>
      </xdr:nvSpPr>
      <xdr:spPr>
        <a:xfrm>
          <a:off x="8699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86129</xdr:rowOff>
    </xdr:from>
    <xdr:ext cx="534377" cy="259045"/>
    <xdr:sp macro="" textlink="">
      <xdr:nvSpPr>
        <xdr:cNvPr id="490" name="テキスト ボックス 489"/>
        <xdr:cNvSpPr txBox="1"/>
      </xdr:nvSpPr>
      <xdr:spPr>
        <a:xfrm>
          <a:off x="8483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15824</xdr:rowOff>
    </xdr:from>
    <xdr:to>
      <xdr:col>11</xdr:col>
      <xdr:colOff>358775</xdr:colOff>
      <xdr:row>97</xdr:row>
      <xdr:rowOff>117424</xdr:rowOff>
    </xdr:to>
    <xdr:sp macro="" textlink="">
      <xdr:nvSpPr>
        <xdr:cNvPr id="491" name="円/楕円 490"/>
        <xdr:cNvSpPr/>
      </xdr:nvSpPr>
      <xdr:spPr>
        <a:xfrm>
          <a:off x="7810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108551</xdr:rowOff>
    </xdr:from>
    <xdr:ext cx="534377" cy="259045"/>
    <xdr:sp macro="" textlink="">
      <xdr:nvSpPr>
        <xdr:cNvPr id="492" name="テキスト ボックス 491"/>
        <xdr:cNvSpPr txBox="1"/>
      </xdr:nvSpPr>
      <xdr:spPr>
        <a:xfrm>
          <a:off x="7594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62192</xdr:rowOff>
    </xdr:from>
    <xdr:to>
      <xdr:col>10</xdr:col>
      <xdr:colOff>155575</xdr:colOff>
      <xdr:row>97</xdr:row>
      <xdr:rowOff>163792</xdr:rowOff>
    </xdr:to>
    <xdr:sp macro="" textlink="">
      <xdr:nvSpPr>
        <xdr:cNvPr id="493" name="円/楕円 492"/>
        <xdr:cNvSpPr/>
      </xdr:nvSpPr>
      <xdr:spPr>
        <a:xfrm>
          <a:off x="6921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154919</xdr:rowOff>
    </xdr:from>
    <xdr:ext cx="534377" cy="259045"/>
    <xdr:sp macro="" textlink="">
      <xdr:nvSpPr>
        <xdr:cNvPr id="494" name="テキスト ボックス 493"/>
        <xdr:cNvSpPr txBox="1"/>
      </xdr:nvSpPr>
      <xdr:spPr>
        <a:xfrm>
          <a:off x="6705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87612</xdr:rowOff>
    </xdr:from>
    <xdr:to>
      <xdr:col>23</xdr:col>
      <xdr:colOff>517525</xdr:colOff>
      <xdr:row>35</xdr:row>
      <xdr:rowOff>93817</xdr:rowOff>
    </xdr:to>
    <xdr:cxnSp macro="">
      <xdr:nvCxnSpPr>
        <xdr:cNvPr id="526" name="直線コネクタ 525"/>
        <xdr:cNvCxnSpPr/>
      </xdr:nvCxnSpPr>
      <xdr:spPr>
        <a:xfrm flipV="1">
          <a:off x="15481300" y="608836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7"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93817</xdr:rowOff>
    </xdr:from>
    <xdr:to>
      <xdr:col>22</xdr:col>
      <xdr:colOff>365125</xdr:colOff>
      <xdr:row>36</xdr:row>
      <xdr:rowOff>82713</xdr:rowOff>
    </xdr:to>
    <xdr:cxnSp macro="">
      <xdr:nvCxnSpPr>
        <xdr:cNvPr id="529" name="直線コネクタ 528"/>
        <xdr:cNvCxnSpPr/>
      </xdr:nvCxnSpPr>
      <xdr:spPr>
        <a:xfrm flipV="1">
          <a:off x="14592300" y="6094567"/>
          <a:ext cx="8890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31" name="テキスト ボックス 530"/>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55771</xdr:rowOff>
    </xdr:from>
    <xdr:to>
      <xdr:col>21</xdr:col>
      <xdr:colOff>161925</xdr:colOff>
      <xdr:row>36</xdr:row>
      <xdr:rowOff>82713</xdr:rowOff>
    </xdr:to>
    <xdr:cxnSp macro="">
      <xdr:nvCxnSpPr>
        <xdr:cNvPr id="532" name="直線コネクタ 531"/>
        <xdr:cNvCxnSpPr/>
      </xdr:nvCxnSpPr>
      <xdr:spPr>
        <a:xfrm>
          <a:off x="13703300" y="6227971"/>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4" name="テキスト ボックス 533"/>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43851</xdr:rowOff>
    </xdr:from>
    <xdr:to>
      <xdr:col>19</xdr:col>
      <xdr:colOff>644525</xdr:colOff>
      <xdr:row>36</xdr:row>
      <xdr:rowOff>55771</xdr:rowOff>
    </xdr:to>
    <xdr:cxnSp macro="">
      <xdr:nvCxnSpPr>
        <xdr:cNvPr id="535" name="直線コネクタ 534"/>
        <xdr:cNvCxnSpPr/>
      </xdr:nvCxnSpPr>
      <xdr:spPr>
        <a:xfrm>
          <a:off x="12814300" y="6216051"/>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7" name="テキスト ボックス 536"/>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9" name="テキスト ボックス 538"/>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36812</xdr:rowOff>
    </xdr:from>
    <xdr:to>
      <xdr:col>23</xdr:col>
      <xdr:colOff>568325</xdr:colOff>
      <xdr:row>35</xdr:row>
      <xdr:rowOff>138412</xdr:rowOff>
    </xdr:to>
    <xdr:sp macro="" textlink="">
      <xdr:nvSpPr>
        <xdr:cNvPr id="545" name="円/楕円 544"/>
        <xdr:cNvSpPr/>
      </xdr:nvSpPr>
      <xdr:spPr>
        <a:xfrm>
          <a:off x="162687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59689</xdr:rowOff>
    </xdr:from>
    <xdr:ext cx="534377" cy="259045"/>
    <xdr:sp macro="" textlink="">
      <xdr:nvSpPr>
        <xdr:cNvPr id="546" name="消防費該当値テキスト"/>
        <xdr:cNvSpPr txBox="1"/>
      </xdr:nvSpPr>
      <xdr:spPr>
        <a:xfrm>
          <a:off x="16370300" y="5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43017</xdr:rowOff>
    </xdr:from>
    <xdr:to>
      <xdr:col>22</xdr:col>
      <xdr:colOff>415925</xdr:colOff>
      <xdr:row>35</xdr:row>
      <xdr:rowOff>144617</xdr:rowOff>
    </xdr:to>
    <xdr:sp macro="" textlink="">
      <xdr:nvSpPr>
        <xdr:cNvPr id="547" name="円/楕円 546"/>
        <xdr:cNvSpPr/>
      </xdr:nvSpPr>
      <xdr:spPr>
        <a:xfrm>
          <a:off x="15430500" y="6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161144</xdr:rowOff>
    </xdr:from>
    <xdr:ext cx="534377" cy="259045"/>
    <xdr:sp macro="" textlink="">
      <xdr:nvSpPr>
        <xdr:cNvPr id="548" name="テキスト ボックス 547"/>
        <xdr:cNvSpPr txBox="1"/>
      </xdr:nvSpPr>
      <xdr:spPr>
        <a:xfrm>
          <a:off x="15214111" y="58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31913</xdr:rowOff>
    </xdr:from>
    <xdr:to>
      <xdr:col>21</xdr:col>
      <xdr:colOff>212725</xdr:colOff>
      <xdr:row>36</xdr:row>
      <xdr:rowOff>133513</xdr:rowOff>
    </xdr:to>
    <xdr:sp macro="" textlink="">
      <xdr:nvSpPr>
        <xdr:cNvPr id="549" name="円/楕円 548"/>
        <xdr:cNvSpPr/>
      </xdr:nvSpPr>
      <xdr:spPr>
        <a:xfrm>
          <a:off x="14541500" y="6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124640</xdr:rowOff>
    </xdr:from>
    <xdr:ext cx="534377" cy="259045"/>
    <xdr:sp macro="" textlink="">
      <xdr:nvSpPr>
        <xdr:cNvPr id="550" name="テキスト ボックス 549"/>
        <xdr:cNvSpPr txBox="1"/>
      </xdr:nvSpPr>
      <xdr:spPr>
        <a:xfrm>
          <a:off x="14325111" y="62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4971</xdr:rowOff>
    </xdr:from>
    <xdr:to>
      <xdr:col>20</xdr:col>
      <xdr:colOff>9525</xdr:colOff>
      <xdr:row>36</xdr:row>
      <xdr:rowOff>106571</xdr:rowOff>
    </xdr:to>
    <xdr:sp macro="" textlink="">
      <xdr:nvSpPr>
        <xdr:cNvPr id="551" name="円/楕円 550"/>
        <xdr:cNvSpPr/>
      </xdr:nvSpPr>
      <xdr:spPr>
        <a:xfrm>
          <a:off x="13652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97698</xdr:rowOff>
    </xdr:from>
    <xdr:ext cx="534377" cy="259045"/>
    <xdr:sp macro="" textlink="">
      <xdr:nvSpPr>
        <xdr:cNvPr id="552" name="テキスト ボックス 551"/>
        <xdr:cNvSpPr txBox="1"/>
      </xdr:nvSpPr>
      <xdr:spPr>
        <a:xfrm>
          <a:off x="13436111" y="62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164501</xdr:rowOff>
    </xdr:from>
    <xdr:to>
      <xdr:col>18</xdr:col>
      <xdr:colOff>492125</xdr:colOff>
      <xdr:row>36</xdr:row>
      <xdr:rowOff>94651</xdr:rowOff>
    </xdr:to>
    <xdr:sp macro="" textlink="">
      <xdr:nvSpPr>
        <xdr:cNvPr id="553" name="円/楕円 552"/>
        <xdr:cNvSpPr/>
      </xdr:nvSpPr>
      <xdr:spPr>
        <a:xfrm>
          <a:off x="12763500" y="61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85778</xdr:rowOff>
    </xdr:from>
    <xdr:ext cx="534377" cy="259045"/>
    <xdr:sp macro="" textlink="">
      <xdr:nvSpPr>
        <xdr:cNvPr id="554" name="テキスト ボックス 553"/>
        <xdr:cNvSpPr txBox="1"/>
      </xdr:nvSpPr>
      <xdr:spPr>
        <a:xfrm>
          <a:off x="12547111" y="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40945</xdr:rowOff>
    </xdr:from>
    <xdr:to>
      <xdr:col>23</xdr:col>
      <xdr:colOff>517525</xdr:colOff>
      <xdr:row>56</xdr:row>
      <xdr:rowOff>91580</xdr:rowOff>
    </xdr:to>
    <xdr:cxnSp macro="">
      <xdr:nvCxnSpPr>
        <xdr:cNvPr id="582" name="直線コネクタ 581"/>
        <xdr:cNvCxnSpPr/>
      </xdr:nvCxnSpPr>
      <xdr:spPr>
        <a:xfrm>
          <a:off x="15481300" y="9642145"/>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40945</xdr:rowOff>
    </xdr:from>
    <xdr:to>
      <xdr:col>22</xdr:col>
      <xdr:colOff>365125</xdr:colOff>
      <xdr:row>56</xdr:row>
      <xdr:rowOff>170973</xdr:rowOff>
    </xdr:to>
    <xdr:cxnSp macro="">
      <xdr:nvCxnSpPr>
        <xdr:cNvPr id="585" name="直線コネクタ 584"/>
        <xdr:cNvCxnSpPr/>
      </xdr:nvCxnSpPr>
      <xdr:spPr>
        <a:xfrm flipV="1">
          <a:off x="14592300" y="9642145"/>
          <a:ext cx="889000" cy="1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170973</xdr:rowOff>
    </xdr:from>
    <xdr:to>
      <xdr:col>21</xdr:col>
      <xdr:colOff>161925</xdr:colOff>
      <xdr:row>56</xdr:row>
      <xdr:rowOff>171430</xdr:rowOff>
    </xdr:to>
    <xdr:cxnSp macro="">
      <xdr:nvCxnSpPr>
        <xdr:cNvPr id="588" name="直線コネクタ 587"/>
        <xdr:cNvCxnSpPr/>
      </xdr:nvCxnSpPr>
      <xdr:spPr>
        <a:xfrm flipV="1">
          <a:off x="13703300" y="97721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90" name="テキスト ボックス 58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171430</xdr:rowOff>
    </xdr:from>
    <xdr:to>
      <xdr:col>19</xdr:col>
      <xdr:colOff>644525</xdr:colOff>
      <xdr:row>57</xdr:row>
      <xdr:rowOff>71394</xdr:rowOff>
    </xdr:to>
    <xdr:cxnSp macro="">
      <xdr:nvCxnSpPr>
        <xdr:cNvPr id="591" name="直線コネクタ 590"/>
        <xdr:cNvCxnSpPr/>
      </xdr:nvCxnSpPr>
      <xdr:spPr>
        <a:xfrm flipV="1">
          <a:off x="12814300" y="9772630"/>
          <a:ext cx="8890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40780</xdr:rowOff>
    </xdr:from>
    <xdr:to>
      <xdr:col>23</xdr:col>
      <xdr:colOff>568325</xdr:colOff>
      <xdr:row>56</xdr:row>
      <xdr:rowOff>142380</xdr:rowOff>
    </xdr:to>
    <xdr:sp macro="" textlink="">
      <xdr:nvSpPr>
        <xdr:cNvPr id="601" name="円/楕円 600"/>
        <xdr:cNvSpPr/>
      </xdr:nvSpPr>
      <xdr:spPr>
        <a:xfrm>
          <a:off x="16268700" y="9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19207</xdr:rowOff>
    </xdr:from>
    <xdr:ext cx="534377" cy="259045"/>
    <xdr:sp macro="" textlink="">
      <xdr:nvSpPr>
        <xdr:cNvPr id="602" name="教育費該当値テキスト"/>
        <xdr:cNvSpPr txBox="1"/>
      </xdr:nvSpPr>
      <xdr:spPr>
        <a:xfrm>
          <a:off x="16370300" y="96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161595</xdr:rowOff>
    </xdr:from>
    <xdr:to>
      <xdr:col>22</xdr:col>
      <xdr:colOff>415925</xdr:colOff>
      <xdr:row>56</xdr:row>
      <xdr:rowOff>91745</xdr:rowOff>
    </xdr:to>
    <xdr:sp macro="" textlink="">
      <xdr:nvSpPr>
        <xdr:cNvPr id="603" name="円/楕円 602"/>
        <xdr:cNvSpPr/>
      </xdr:nvSpPr>
      <xdr:spPr>
        <a:xfrm>
          <a:off x="15430500" y="95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82872</xdr:rowOff>
    </xdr:from>
    <xdr:ext cx="534377" cy="259045"/>
    <xdr:sp macro="" textlink="">
      <xdr:nvSpPr>
        <xdr:cNvPr id="604" name="テキスト ボックス 603"/>
        <xdr:cNvSpPr txBox="1"/>
      </xdr:nvSpPr>
      <xdr:spPr>
        <a:xfrm>
          <a:off x="15214111"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120173</xdr:rowOff>
    </xdr:from>
    <xdr:to>
      <xdr:col>21</xdr:col>
      <xdr:colOff>212725</xdr:colOff>
      <xdr:row>57</xdr:row>
      <xdr:rowOff>50323</xdr:rowOff>
    </xdr:to>
    <xdr:sp macro="" textlink="">
      <xdr:nvSpPr>
        <xdr:cNvPr id="605" name="円/楕円 604"/>
        <xdr:cNvSpPr/>
      </xdr:nvSpPr>
      <xdr:spPr>
        <a:xfrm>
          <a:off x="14541500" y="97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41450</xdr:rowOff>
    </xdr:from>
    <xdr:ext cx="534377" cy="259045"/>
    <xdr:sp macro="" textlink="">
      <xdr:nvSpPr>
        <xdr:cNvPr id="606" name="テキスト ボックス 605"/>
        <xdr:cNvSpPr txBox="1"/>
      </xdr:nvSpPr>
      <xdr:spPr>
        <a:xfrm>
          <a:off x="14325111" y="98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120630</xdr:rowOff>
    </xdr:from>
    <xdr:to>
      <xdr:col>20</xdr:col>
      <xdr:colOff>9525</xdr:colOff>
      <xdr:row>57</xdr:row>
      <xdr:rowOff>50780</xdr:rowOff>
    </xdr:to>
    <xdr:sp macro="" textlink="">
      <xdr:nvSpPr>
        <xdr:cNvPr id="607" name="円/楕円 606"/>
        <xdr:cNvSpPr/>
      </xdr:nvSpPr>
      <xdr:spPr>
        <a:xfrm>
          <a:off x="13652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41907</xdr:rowOff>
    </xdr:from>
    <xdr:ext cx="534377" cy="259045"/>
    <xdr:sp macro="" textlink="">
      <xdr:nvSpPr>
        <xdr:cNvPr id="608" name="テキスト ボックス 607"/>
        <xdr:cNvSpPr txBox="1"/>
      </xdr:nvSpPr>
      <xdr:spPr>
        <a:xfrm>
          <a:off x="13436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20594</xdr:rowOff>
    </xdr:from>
    <xdr:to>
      <xdr:col>18</xdr:col>
      <xdr:colOff>492125</xdr:colOff>
      <xdr:row>57</xdr:row>
      <xdr:rowOff>122194</xdr:rowOff>
    </xdr:to>
    <xdr:sp macro="" textlink="">
      <xdr:nvSpPr>
        <xdr:cNvPr id="609" name="円/楕円 608"/>
        <xdr:cNvSpPr/>
      </xdr:nvSpPr>
      <xdr:spPr>
        <a:xfrm>
          <a:off x="12763500" y="97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113321</xdr:rowOff>
    </xdr:from>
    <xdr:ext cx="534377" cy="259045"/>
    <xdr:sp macro="" textlink="">
      <xdr:nvSpPr>
        <xdr:cNvPr id="610" name="テキスト ボックス 609"/>
        <xdr:cNvSpPr txBox="1"/>
      </xdr:nvSpPr>
      <xdr:spPr>
        <a:xfrm>
          <a:off x="12547111" y="98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2" name="テキスト ボックス 651"/>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4" name="テキスト ボックス 653"/>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83300</xdr:rowOff>
    </xdr:from>
    <xdr:to>
      <xdr:col>23</xdr:col>
      <xdr:colOff>517525</xdr:colOff>
      <xdr:row>96</xdr:row>
      <xdr:rowOff>120498</xdr:rowOff>
    </xdr:to>
    <xdr:cxnSp macro="">
      <xdr:nvCxnSpPr>
        <xdr:cNvPr id="701" name="直線コネクタ 700"/>
        <xdr:cNvCxnSpPr/>
      </xdr:nvCxnSpPr>
      <xdr:spPr>
        <a:xfrm flipV="1">
          <a:off x="15481300" y="16542500"/>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44276</xdr:rowOff>
    </xdr:from>
    <xdr:to>
      <xdr:col>22</xdr:col>
      <xdr:colOff>365125</xdr:colOff>
      <xdr:row>96</xdr:row>
      <xdr:rowOff>120498</xdr:rowOff>
    </xdr:to>
    <xdr:cxnSp macro="">
      <xdr:nvCxnSpPr>
        <xdr:cNvPr id="704" name="直線コネクタ 703"/>
        <xdr:cNvCxnSpPr/>
      </xdr:nvCxnSpPr>
      <xdr:spPr>
        <a:xfrm>
          <a:off x="14592300" y="16503476"/>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162494</xdr:rowOff>
    </xdr:from>
    <xdr:to>
      <xdr:col>21</xdr:col>
      <xdr:colOff>161925</xdr:colOff>
      <xdr:row>96</xdr:row>
      <xdr:rowOff>44276</xdr:rowOff>
    </xdr:to>
    <xdr:cxnSp macro="">
      <xdr:nvCxnSpPr>
        <xdr:cNvPr id="707" name="直線コネクタ 706"/>
        <xdr:cNvCxnSpPr/>
      </xdr:nvCxnSpPr>
      <xdr:spPr>
        <a:xfrm>
          <a:off x="13703300" y="16450244"/>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162364</xdr:rowOff>
    </xdr:from>
    <xdr:to>
      <xdr:col>19</xdr:col>
      <xdr:colOff>644525</xdr:colOff>
      <xdr:row>95</xdr:row>
      <xdr:rowOff>162494</xdr:rowOff>
    </xdr:to>
    <xdr:cxnSp macro="">
      <xdr:nvCxnSpPr>
        <xdr:cNvPr id="710" name="直線コネクタ 709"/>
        <xdr:cNvCxnSpPr/>
      </xdr:nvCxnSpPr>
      <xdr:spPr>
        <a:xfrm>
          <a:off x="12814300" y="1645011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32500</xdr:rowOff>
    </xdr:from>
    <xdr:to>
      <xdr:col>23</xdr:col>
      <xdr:colOff>568325</xdr:colOff>
      <xdr:row>96</xdr:row>
      <xdr:rowOff>134100</xdr:rowOff>
    </xdr:to>
    <xdr:sp macro="" textlink="">
      <xdr:nvSpPr>
        <xdr:cNvPr id="720" name="円/楕円 719"/>
        <xdr:cNvSpPr/>
      </xdr:nvSpPr>
      <xdr:spPr>
        <a:xfrm>
          <a:off x="16268700" y="164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10927</xdr:rowOff>
    </xdr:from>
    <xdr:ext cx="534377" cy="259045"/>
    <xdr:sp macro="" textlink="">
      <xdr:nvSpPr>
        <xdr:cNvPr id="721" name="公債費該当値テキスト"/>
        <xdr:cNvSpPr txBox="1"/>
      </xdr:nvSpPr>
      <xdr:spPr>
        <a:xfrm>
          <a:off x="16370300" y="164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69698</xdr:rowOff>
    </xdr:from>
    <xdr:to>
      <xdr:col>22</xdr:col>
      <xdr:colOff>415925</xdr:colOff>
      <xdr:row>96</xdr:row>
      <xdr:rowOff>171298</xdr:rowOff>
    </xdr:to>
    <xdr:sp macro="" textlink="">
      <xdr:nvSpPr>
        <xdr:cNvPr id="722" name="円/楕円 721"/>
        <xdr:cNvSpPr/>
      </xdr:nvSpPr>
      <xdr:spPr>
        <a:xfrm>
          <a:off x="15430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162425</xdr:rowOff>
    </xdr:from>
    <xdr:ext cx="534377" cy="259045"/>
    <xdr:sp macro="" textlink="">
      <xdr:nvSpPr>
        <xdr:cNvPr id="723" name="テキスト ボックス 722"/>
        <xdr:cNvSpPr txBox="1"/>
      </xdr:nvSpPr>
      <xdr:spPr>
        <a:xfrm>
          <a:off x="15214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164926</xdr:rowOff>
    </xdr:from>
    <xdr:to>
      <xdr:col>21</xdr:col>
      <xdr:colOff>212725</xdr:colOff>
      <xdr:row>96</xdr:row>
      <xdr:rowOff>95076</xdr:rowOff>
    </xdr:to>
    <xdr:sp macro="" textlink="">
      <xdr:nvSpPr>
        <xdr:cNvPr id="724" name="円/楕円 723"/>
        <xdr:cNvSpPr/>
      </xdr:nvSpPr>
      <xdr:spPr>
        <a:xfrm>
          <a:off x="14541500" y="164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86203</xdr:rowOff>
    </xdr:from>
    <xdr:ext cx="534377" cy="259045"/>
    <xdr:sp macro="" textlink="">
      <xdr:nvSpPr>
        <xdr:cNvPr id="725" name="テキスト ボックス 724"/>
        <xdr:cNvSpPr txBox="1"/>
      </xdr:nvSpPr>
      <xdr:spPr>
        <a:xfrm>
          <a:off x="14325111" y="165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111694</xdr:rowOff>
    </xdr:from>
    <xdr:to>
      <xdr:col>20</xdr:col>
      <xdr:colOff>9525</xdr:colOff>
      <xdr:row>96</xdr:row>
      <xdr:rowOff>41844</xdr:rowOff>
    </xdr:to>
    <xdr:sp macro="" textlink="">
      <xdr:nvSpPr>
        <xdr:cNvPr id="726" name="円/楕円 725"/>
        <xdr:cNvSpPr/>
      </xdr:nvSpPr>
      <xdr:spPr>
        <a:xfrm>
          <a:off x="13652500" y="163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32971</xdr:rowOff>
    </xdr:from>
    <xdr:ext cx="534377" cy="259045"/>
    <xdr:sp macro="" textlink="">
      <xdr:nvSpPr>
        <xdr:cNvPr id="727" name="テキスト ボックス 726"/>
        <xdr:cNvSpPr txBox="1"/>
      </xdr:nvSpPr>
      <xdr:spPr>
        <a:xfrm>
          <a:off x="13436111" y="164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111564</xdr:rowOff>
    </xdr:from>
    <xdr:to>
      <xdr:col>18</xdr:col>
      <xdr:colOff>492125</xdr:colOff>
      <xdr:row>96</xdr:row>
      <xdr:rowOff>41714</xdr:rowOff>
    </xdr:to>
    <xdr:sp macro="" textlink="">
      <xdr:nvSpPr>
        <xdr:cNvPr id="728" name="円/楕円 727"/>
        <xdr:cNvSpPr/>
      </xdr:nvSpPr>
      <xdr:spPr>
        <a:xfrm>
          <a:off x="12763500" y="163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32841</xdr:rowOff>
    </xdr:from>
    <xdr:ext cx="534377" cy="259045"/>
    <xdr:sp macro="" textlink="">
      <xdr:nvSpPr>
        <xdr:cNvPr id="729" name="テキスト ボックス 728"/>
        <xdr:cNvSpPr txBox="1"/>
      </xdr:nvSpPr>
      <xdr:spPr>
        <a:xfrm>
          <a:off x="12547111" y="164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97899</xdr:rowOff>
    </xdr:from>
    <xdr:to>
      <xdr:col>32</xdr:col>
      <xdr:colOff>187325</xdr:colOff>
      <xdr:row>39</xdr:row>
      <xdr:rowOff>98878</xdr:rowOff>
    </xdr:to>
    <xdr:cxnSp macro="">
      <xdr:nvCxnSpPr>
        <xdr:cNvPr id="760" name="直線コネクタ 759"/>
        <xdr:cNvCxnSpPr/>
      </xdr:nvCxnSpPr>
      <xdr:spPr>
        <a:xfrm>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100185</xdr:rowOff>
    </xdr:from>
    <xdr:to>
      <xdr:col>31</xdr:col>
      <xdr:colOff>34925</xdr:colOff>
      <xdr:row>39</xdr:row>
      <xdr:rowOff>97899</xdr:rowOff>
    </xdr:to>
    <xdr:cxnSp macro="">
      <xdr:nvCxnSpPr>
        <xdr:cNvPr id="763" name="直線コネクタ 762"/>
        <xdr:cNvCxnSpPr/>
      </xdr:nvCxnSpPr>
      <xdr:spPr>
        <a:xfrm>
          <a:off x="20434300" y="6615285"/>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100185</xdr:rowOff>
    </xdr:from>
    <xdr:to>
      <xdr:col>29</xdr:col>
      <xdr:colOff>517525</xdr:colOff>
      <xdr:row>38</xdr:row>
      <xdr:rowOff>105737</xdr:rowOff>
    </xdr:to>
    <xdr:cxnSp macro="">
      <xdr:nvCxnSpPr>
        <xdr:cNvPr id="766" name="直線コネクタ 765"/>
        <xdr:cNvCxnSpPr/>
      </xdr:nvCxnSpPr>
      <xdr:spPr>
        <a:xfrm flipV="1">
          <a:off x="19545300" y="66152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8" name="テキスト ボックス 76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116513</xdr:rowOff>
    </xdr:from>
    <xdr:to>
      <xdr:col>28</xdr:col>
      <xdr:colOff>314325</xdr:colOff>
      <xdr:row>38</xdr:row>
      <xdr:rowOff>105737</xdr:rowOff>
    </xdr:to>
    <xdr:cxnSp macro="">
      <xdr:nvCxnSpPr>
        <xdr:cNvPr id="769" name="直線コネクタ 768"/>
        <xdr:cNvCxnSpPr/>
      </xdr:nvCxnSpPr>
      <xdr:spPr>
        <a:xfrm>
          <a:off x="18656300" y="6117263"/>
          <a:ext cx="889000" cy="50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71" name="テキスト ボックス 770"/>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3" name="テキスト ボックス 772"/>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47099</xdr:rowOff>
    </xdr:from>
    <xdr:to>
      <xdr:col>31</xdr:col>
      <xdr:colOff>85725</xdr:colOff>
      <xdr:row>39</xdr:row>
      <xdr:rowOff>148699</xdr:rowOff>
    </xdr:to>
    <xdr:sp macro="" textlink="">
      <xdr:nvSpPr>
        <xdr:cNvPr id="781" name="円/楕円 780"/>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139826</xdr:rowOff>
    </xdr:from>
    <xdr:ext cx="249299" cy="259045"/>
    <xdr:sp macro="" textlink="">
      <xdr:nvSpPr>
        <xdr:cNvPr id="782" name="テキスト ボックス 781"/>
        <xdr:cNvSpPr txBox="1"/>
      </xdr:nvSpPr>
      <xdr:spPr>
        <a:xfrm>
          <a:off x="21198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49385</xdr:rowOff>
    </xdr:from>
    <xdr:to>
      <xdr:col>29</xdr:col>
      <xdr:colOff>568325</xdr:colOff>
      <xdr:row>38</xdr:row>
      <xdr:rowOff>150985</xdr:rowOff>
    </xdr:to>
    <xdr:sp macro="" textlink="">
      <xdr:nvSpPr>
        <xdr:cNvPr id="783" name="円/楕円 782"/>
        <xdr:cNvSpPr/>
      </xdr:nvSpPr>
      <xdr:spPr>
        <a:xfrm>
          <a:off x="20383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142112</xdr:rowOff>
    </xdr:from>
    <xdr:ext cx="378565" cy="259045"/>
    <xdr:sp macro="" textlink="">
      <xdr:nvSpPr>
        <xdr:cNvPr id="784" name="テキスト ボックス 783"/>
        <xdr:cNvSpPr txBox="1"/>
      </xdr:nvSpPr>
      <xdr:spPr>
        <a:xfrm>
          <a:off x="20245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54937</xdr:rowOff>
    </xdr:from>
    <xdr:to>
      <xdr:col>28</xdr:col>
      <xdr:colOff>365125</xdr:colOff>
      <xdr:row>38</xdr:row>
      <xdr:rowOff>156537</xdr:rowOff>
    </xdr:to>
    <xdr:sp macro="" textlink="">
      <xdr:nvSpPr>
        <xdr:cNvPr id="785" name="円/楕円 784"/>
        <xdr:cNvSpPr/>
      </xdr:nvSpPr>
      <xdr:spPr>
        <a:xfrm>
          <a:off x="194945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1614</xdr:rowOff>
    </xdr:from>
    <xdr:ext cx="378565" cy="259045"/>
    <xdr:sp macro="" textlink="">
      <xdr:nvSpPr>
        <xdr:cNvPr id="786" name="テキスト ボックス 785"/>
        <xdr:cNvSpPr txBox="1"/>
      </xdr:nvSpPr>
      <xdr:spPr>
        <a:xfrm>
          <a:off x="19356017" y="634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65713</xdr:rowOff>
    </xdr:from>
    <xdr:to>
      <xdr:col>27</xdr:col>
      <xdr:colOff>161925</xdr:colOff>
      <xdr:row>35</xdr:row>
      <xdr:rowOff>167313</xdr:rowOff>
    </xdr:to>
    <xdr:sp macro="" textlink="">
      <xdr:nvSpPr>
        <xdr:cNvPr id="787" name="円/楕円 786"/>
        <xdr:cNvSpPr/>
      </xdr:nvSpPr>
      <xdr:spPr>
        <a:xfrm>
          <a:off x="186055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12390</xdr:rowOff>
    </xdr:from>
    <xdr:ext cx="469744" cy="259045"/>
    <xdr:sp macro="" textlink="">
      <xdr:nvSpPr>
        <xdr:cNvPr id="788" name="テキスト ボックス 787"/>
        <xdr:cNvSpPr txBox="1"/>
      </xdr:nvSpPr>
      <xdr:spPr>
        <a:xfrm>
          <a:off x="18421427" y="58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民生費については、住民１人当たり</a:t>
          </a:r>
          <a:r>
            <a:rPr kumimoji="1" lang="en-US" altLang="ja-JP" sz="1300">
              <a:latin typeface="ＭＳ Ｐゴシック"/>
            </a:rPr>
            <a:t>130,691</a:t>
          </a:r>
          <a:r>
            <a:rPr kumimoji="1" lang="ja-JP" altLang="en-US" sz="1300">
              <a:latin typeface="ＭＳ Ｐゴシック"/>
            </a:rPr>
            <a:t>円となっており、</a:t>
          </a:r>
          <a:r>
            <a:rPr kumimoji="1" lang="en-US" altLang="ja-JP" sz="1300">
              <a:latin typeface="ＭＳ Ｐゴシック"/>
            </a:rPr>
            <a:t>25</a:t>
          </a:r>
          <a:r>
            <a:rPr kumimoji="1" lang="ja-JP" altLang="en-US" sz="1300">
              <a:latin typeface="ＭＳ Ｐゴシック"/>
            </a:rPr>
            <a:t>年度以降、増加傾向にある。前年度と比較しても</a:t>
          </a:r>
          <a:r>
            <a:rPr kumimoji="1" lang="en-US" altLang="ja-JP" sz="1300">
              <a:latin typeface="ＭＳ Ｐゴシック"/>
            </a:rPr>
            <a:t>6,813</a:t>
          </a:r>
          <a:r>
            <a:rPr kumimoji="1" lang="ja-JP" altLang="en-US" sz="1300">
              <a:latin typeface="ＭＳ Ｐゴシック"/>
            </a:rPr>
            <a:t>円の増となっている。その主な要因として臨時福祉給付金給付事業や国保会計への繰出金の増等によるものである。引き続き、民生費については、少子高齢化などへの対応により増加が見込まれている。　</a:t>
          </a:r>
        </a:p>
        <a:p>
          <a:r>
            <a:rPr kumimoji="1" lang="ja-JP" altLang="en-US" sz="1300">
              <a:latin typeface="ＭＳ Ｐゴシック"/>
            </a:rPr>
            <a:t>　また、衛生費については、住民１人当たり</a:t>
          </a:r>
          <a:r>
            <a:rPr kumimoji="1" lang="en-US" altLang="ja-JP" sz="1300">
              <a:latin typeface="ＭＳ Ｐゴシック"/>
            </a:rPr>
            <a:t>37,177</a:t>
          </a:r>
          <a:r>
            <a:rPr kumimoji="1" lang="ja-JP" altLang="en-US" sz="1300">
              <a:latin typeface="ＭＳ Ｐゴシック"/>
            </a:rPr>
            <a:t>円となっており、前年度と比較しても</a:t>
          </a:r>
          <a:r>
            <a:rPr kumimoji="1" lang="en-US" altLang="ja-JP" sz="1300">
              <a:latin typeface="ＭＳ Ｐゴシック"/>
            </a:rPr>
            <a:t>8,744</a:t>
          </a:r>
          <a:r>
            <a:rPr kumimoji="1" lang="ja-JP" altLang="en-US" sz="1300">
              <a:latin typeface="ＭＳ Ｐゴシック"/>
            </a:rPr>
            <a:t>円の増となっている。その主な要因として新斎場建設事業の増等によるものである。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年度以降、実質単年度収支の赤字が続いており、財政調整基金残高も減少している状況にある。今後は、財政構造の見直しにより、実質単年度収支の黒字化を目指していく必要がある。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40" zoomScaleNormal="40" workbookViewId="0">
      <selection activeCell="R14" sqref="R14:V1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112214596</v>
      </c>
      <c r="BO4" s="351"/>
      <c r="BP4" s="351"/>
      <c r="BQ4" s="351"/>
      <c r="BR4" s="351"/>
      <c r="BS4" s="351"/>
      <c r="BT4" s="351"/>
      <c r="BU4" s="352"/>
      <c r="BV4" s="350">
        <v>109716352</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5.7</v>
      </c>
      <c r="CU4" s="357"/>
      <c r="CV4" s="357"/>
      <c r="CW4" s="357"/>
      <c r="CX4" s="357"/>
      <c r="CY4" s="357"/>
      <c r="CZ4" s="357"/>
      <c r="DA4" s="358"/>
      <c r="DB4" s="356">
        <v>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108552220</v>
      </c>
      <c r="BO5" s="388"/>
      <c r="BP5" s="388"/>
      <c r="BQ5" s="388"/>
      <c r="BR5" s="388"/>
      <c r="BS5" s="388"/>
      <c r="BT5" s="388"/>
      <c r="BU5" s="389"/>
      <c r="BV5" s="387">
        <v>104050763</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95.7</v>
      </c>
      <c r="CU5" s="385"/>
      <c r="CV5" s="385"/>
      <c r="CW5" s="385"/>
      <c r="CX5" s="385"/>
      <c r="CY5" s="385"/>
      <c r="CZ5" s="385"/>
      <c r="DA5" s="386"/>
      <c r="DB5" s="384">
        <v>93.1</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3662376</v>
      </c>
      <c r="BO6" s="388"/>
      <c r="BP6" s="388"/>
      <c r="BQ6" s="388"/>
      <c r="BR6" s="388"/>
      <c r="BS6" s="388"/>
      <c r="BT6" s="388"/>
      <c r="BU6" s="389"/>
      <c r="BV6" s="387">
        <v>5665589</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100.1</v>
      </c>
      <c r="CU6" s="425"/>
      <c r="CV6" s="425"/>
      <c r="CW6" s="425"/>
      <c r="CX6" s="425"/>
      <c r="CY6" s="425"/>
      <c r="CZ6" s="425"/>
      <c r="DA6" s="426"/>
      <c r="DB6" s="424">
        <v>97.8</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142336</v>
      </c>
      <c r="BO7" s="388"/>
      <c r="BP7" s="388"/>
      <c r="BQ7" s="388"/>
      <c r="BR7" s="388"/>
      <c r="BS7" s="388"/>
      <c r="BT7" s="388"/>
      <c r="BU7" s="389"/>
      <c r="BV7" s="387">
        <v>757599</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62031528</v>
      </c>
      <c r="CU7" s="388"/>
      <c r="CV7" s="388"/>
      <c r="CW7" s="388"/>
      <c r="CX7" s="388"/>
      <c r="CY7" s="388"/>
      <c r="CZ7" s="388"/>
      <c r="DA7" s="389"/>
      <c r="DB7" s="387">
        <v>61406758</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3520040</v>
      </c>
      <c r="BO8" s="388"/>
      <c r="BP8" s="388"/>
      <c r="BQ8" s="388"/>
      <c r="BR8" s="388"/>
      <c r="BS8" s="388"/>
      <c r="BT8" s="388"/>
      <c r="BU8" s="389"/>
      <c r="BV8" s="387">
        <v>4907990</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0.97</v>
      </c>
      <c r="CU8" s="428"/>
      <c r="CV8" s="428"/>
      <c r="CW8" s="428"/>
      <c r="CX8" s="428"/>
      <c r="CY8" s="428"/>
      <c r="CZ8" s="428"/>
      <c r="DA8" s="429"/>
      <c r="DB8" s="427">
        <v>0.96</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350745</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101</v>
      </c>
      <c r="AV9" s="420"/>
      <c r="AW9" s="420"/>
      <c r="AX9" s="420"/>
      <c r="AY9" s="421" t="s">
        <v>102</v>
      </c>
      <c r="AZ9" s="422"/>
      <c r="BA9" s="422"/>
      <c r="BB9" s="422"/>
      <c r="BC9" s="422"/>
      <c r="BD9" s="422"/>
      <c r="BE9" s="422"/>
      <c r="BF9" s="422"/>
      <c r="BG9" s="422"/>
      <c r="BH9" s="422"/>
      <c r="BI9" s="422"/>
      <c r="BJ9" s="422"/>
      <c r="BK9" s="422"/>
      <c r="BL9" s="422"/>
      <c r="BM9" s="423"/>
      <c r="BN9" s="387">
        <v>-1387950</v>
      </c>
      <c r="BO9" s="388"/>
      <c r="BP9" s="388"/>
      <c r="BQ9" s="388"/>
      <c r="BR9" s="388"/>
      <c r="BS9" s="388"/>
      <c r="BT9" s="388"/>
      <c r="BU9" s="389"/>
      <c r="BV9" s="387">
        <v>-207567</v>
      </c>
      <c r="BW9" s="388"/>
      <c r="BX9" s="388"/>
      <c r="BY9" s="388"/>
      <c r="BZ9" s="388"/>
      <c r="CA9" s="388"/>
      <c r="CB9" s="388"/>
      <c r="CC9" s="389"/>
      <c r="CD9" s="390" t="s">
        <v>103</v>
      </c>
      <c r="CE9" s="391"/>
      <c r="CF9" s="391"/>
      <c r="CG9" s="391"/>
      <c r="CH9" s="391"/>
      <c r="CI9" s="391"/>
      <c r="CJ9" s="391"/>
      <c r="CK9" s="391"/>
      <c r="CL9" s="391"/>
      <c r="CM9" s="391"/>
      <c r="CN9" s="391"/>
      <c r="CO9" s="391"/>
      <c r="CP9" s="391"/>
      <c r="CQ9" s="391"/>
      <c r="CR9" s="391"/>
      <c r="CS9" s="392"/>
      <c r="CT9" s="384">
        <v>12.4</v>
      </c>
      <c r="CU9" s="385"/>
      <c r="CV9" s="385"/>
      <c r="CW9" s="385"/>
      <c r="CX9" s="385"/>
      <c r="CY9" s="385"/>
      <c r="CZ9" s="385"/>
      <c r="DA9" s="386"/>
      <c r="DB9" s="384">
        <v>11.6</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104</v>
      </c>
      <c r="M10" s="417"/>
      <c r="N10" s="417"/>
      <c r="O10" s="417"/>
      <c r="P10" s="417"/>
      <c r="Q10" s="418"/>
      <c r="R10" s="438">
        <v>342670</v>
      </c>
      <c r="S10" s="439"/>
      <c r="T10" s="439"/>
      <c r="U10" s="439"/>
      <c r="V10" s="440"/>
      <c r="W10" s="375"/>
      <c r="X10" s="376"/>
      <c r="Y10" s="376"/>
      <c r="Z10" s="376"/>
      <c r="AA10" s="376"/>
      <c r="AB10" s="376"/>
      <c r="AC10" s="376"/>
      <c r="AD10" s="376"/>
      <c r="AE10" s="376"/>
      <c r="AF10" s="376"/>
      <c r="AG10" s="376"/>
      <c r="AH10" s="376"/>
      <c r="AI10" s="376"/>
      <c r="AJ10" s="376"/>
      <c r="AK10" s="376"/>
      <c r="AL10" s="379"/>
      <c r="AM10" s="416" t="s">
        <v>105</v>
      </c>
      <c r="AN10" s="417"/>
      <c r="AO10" s="417"/>
      <c r="AP10" s="417"/>
      <c r="AQ10" s="417"/>
      <c r="AR10" s="417"/>
      <c r="AS10" s="417"/>
      <c r="AT10" s="418"/>
      <c r="AU10" s="419" t="s">
        <v>106</v>
      </c>
      <c r="AV10" s="420"/>
      <c r="AW10" s="420"/>
      <c r="AX10" s="420"/>
      <c r="AY10" s="421" t="s">
        <v>107</v>
      </c>
      <c r="AZ10" s="422"/>
      <c r="BA10" s="422"/>
      <c r="BB10" s="422"/>
      <c r="BC10" s="422"/>
      <c r="BD10" s="422"/>
      <c r="BE10" s="422"/>
      <c r="BF10" s="422"/>
      <c r="BG10" s="422"/>
      <c r="BH10" s="422"/>
      <c r="BI10" s="422"/>
      <c r="BJ10" s="422"/>
      <c r="BK10" s="422"/>
      <c r="BL10" s="422"/>
      <c r="BM10" s="423"/>
      <c r="BN10" s="387">
        <v>10993</v>
      </c>
      <c r="BO10" s="388"/>
      <c r="BP10" s="388"/>
      <c r="BQ10" s="388"/>
      <c r="BR10" s="388"/>
      <c r="BS10" s="388"/>
      <c r="BT10" s="388"/>
      <c r="BU10" s="389"/>
      <c r="BV10" s="387">
        <v>6020</v>
      </c>
      <c r="BW10" s="388"/>
      <c r="BX10" s="388"/>
      <c r="BY10" s="388"/>
      <c r="BZ10" s="388"/>
      <c r="CA10" s="388"/>
      <c r="CB10" s="388"/>
      <c r="CC10" s="38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109</v>
      </c>
      <c r="M11" s="442"/>
      <c r="N11" s="442"/>
      <c r="O11" s="442"/>
      <c r="P11" s="442"/>
      <c r="Q11" s="443"/>
      <c r="R11" s="444" t="s">
        <v>110</v>
      </c>
      <c r="S11" s="445"/>
      <c r="T11" s="445"/>
      <c r="U11" s="445"/>
      <c r="V11" s="446"/>
      <c r="W11" s="375"/>
      <c r="X11" s="376"/>
      <c r="Y11" s="376"/>
      <c r="Z11" s="376"/>
      <c r="AA11" s="376"/>
      <c r="AB11" s="376"/>
      <c r="AC11" s="376"/>
      <c r="AD11" s="376"/>
      <c r="AE11" s="376"/>
      <c r="AF11" s="376"/>
      <c r="AG11" s="376"/>
      <c r="AH11" s="376"/>
      <c r="AI11" s="376"/>
      <c r="AJ11" s="376"/>
      <c r="AK11" s="376"/>
      <c r="AL11" s="379"/>
      <c r="AM11" s="416" t="s">
        <v>111</v>
      </c>
      <c r="AN11" s="417"/>
      <c r="AO11" s="417"/>
      <c r="AP11" s="417"/>
      <c r="AQ11" s="417"/>
      <c r="AR11" s="417"/>
      <c r="AS11" s="417"/>
      <c r="AT11" s="418"/>
      <c r="AU11" s="419" t="s">
        <v>79</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115</v>
      </c>
      <c r="C12" s="448"/>
      <c r="D12" s="448"/>
      <c r="E12" s="448"/>
      <c r="F12" s="448"/>
      <c r="G12" s="448"/>
      <c r="H12" s="448"/>
      <c r="I12" s="448"/>
      <c r="J12" s="448"/>
      <c r="K12" s="449"/>
      <c r="L12" s="456" t="s">
        <v>116</v>
      </c>
      <c r="M12" s="457"/>
      <c r="N12" s="457"/>
      <c r="O12" s="457"/>
      <c r="P12" s="457"/>
      <c r="Q12" s="458"/>
      <c r="R12" s="459">
        <v>351654</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368125</v>
      </c>
      <c r="BO12" s="388"/>
      <c r="BP12" s="388"/>
      <c r="BQ12" s="388"/>
      <c r="BR12" s="388"/>
      <c r="BS12" s="388"/>
      <c r="BT12" s="388"/>
      <c r="BU12" s="389"/>
      <c r="BV12" s="387">
        <v>308268</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124</v>
      </c>
      <c r="N13" s="476"/>
      <c r="O13" s="476"/>
      <c r="P13" s="476"/>
      <c r="Q13" s="477"/>
      <c r="R13" s="468">
        <v>344734</v>
      </c>
      <c r="S13" s="469"/>
      <c r="T13" s="469"/>
      <c r="U13" s="469"/>
      <c r="V13" s="470"/>
      <c r="W13" s="403" t="s">
        <v>125</v>
      </c>
      <c r="X13" s="404"/>
      <c r="Y13" s="404"/>
      <c r="Z13" s="404"/>
      <c r="AA13" s="404"/>
      <c r="AB13" s="394"/>
      <c r="AC13" s="438">
        <v>2728</v>
      </c>
      <c r="AD13" s="439"/>
      <c r="AE13" s="439"/>
      <c r="AF13" s="439"/>
      <c r="AG13" s="478"/>
      <c r="AH13" s="438">
        <v>2670</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-1745082</v>
      </c>
      <c r="BO13" s="388"/>
      <c r="BP13" s="388"/>
      <c r="BQ13" s="388"/>
      <c r="BR13" s="388"/>
      <c r="BS13" s="388"/>
      <c r="BT13" s="388"/>
      <c r="BU13" s="389"/>
      <c r="BV13" s="387">
        <v>-509815</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5.4</v>
      </c>
      <c r="CU13" s="385"/>
      <c r="CV13" s="385"/>
      <c r="CW13" s="385"/>
      <c r="CX13" s="385"/>
      <c r="CY13" s="385"/>
      <c r="CZ13" s="385"/>
      <c r="DA13" s="386"/>
      <c r="DB13" s="384">
        <v>5.9</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130</v>
      </c>
      <c r="M14" s="466"/>
      <c r="N14" s="466"/>
      <c r="O14" s="466"/>
      <c r="P14" s="466"/>
      <c r="Q14" s="467"/>
      <c r="R14" s="468">
        <v>350223</v>
      </c>
      <c r="S14" s="469"/>
      <c r="T14" s="469"/>
      <c r="U14" s="469"/>
      <c r="V14" s="470"/>
      <c r="W14" s="377"/>
      <c r="X14" s="378"/>
      <c r="Y14" s="378"/>
      <c r="Z14" s="378"/>
      <c r="AA14" s="378"/>
      <c r="AB14" s="367"/>
      <c r="AC14" s="471">
        <v>1.8</v>
      </c>
      <c r="AD14" s="472"/>
      <c r="AE14" s="472"/>
      <c r="AF14" s="472"/>
      <c r="AG14" s="473"/>
      <c r="AH14" s="471">
        <v>1.8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v>66.599999999999994</v>
      </c>
      <c r="CU14" s="483"/>
      <c r="CV14" s="483"/>
      <c r="CW14" s="483"/>
      <c r="CX14" s="483"/>
      <c r="CY14" s="483"/>
      <c r="CZ14" s="483"/>
      <c r="DA14" s="484"/>
      <c r="DB14" s="482">
        <v>64.900000000000006</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124</v>
      </c>
      <c r="N15" s="476"/>
      <c r="O15" s="476"/>
      <c r="P15" s="476"/>
      <c r="Q15" s="477"/>
      <c r="R15" s="468">
        <v>344187</v>
      </c>
      <c r="S15" s="469"/>
      <c r="T15" s="469"/>
      <c r="U15" s="469"/>
      <c r="V15" s="470"/>
      <c r="W15" s="403" t="s">
        <v>132</v>
      </c>
      <c r="X15" s="404"/>
      <c r="Y15" s="404"/>
      <c r="Z15" s="404"/>
      <c r="AA15" s="404"/>
      <c r="AB15" s="394"/>
      <c r="AC15" s="438">
        <v>37119</v>
      </c>
      <c r="AD15" s="439"/>
      <c r="AE15" s="439"/>
      <c r="AF15" s="439"/>
      <c r="AG15" s="478"/>
      <c r="AH15" s="438">
        <v>36974</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44970156</v>
      </c>
      <c r="BO15" s="351"/>
      <c r="BP15" s="351"/>
      <c r="BQ15" s="351"/>
      <c r="BR15" s="351"/>
      <c r="BS15" s="351"/>
      <c r="BT15" s="351"/>
      <c r="BU15" s="352"/>
      <c r="BV15" s="350">
        <v>44154326</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24.8</v>
      </c>
      <c r="AD16" s="472"/>
      <c r="AE16" s="472"/>
      <c r="AF16" s="472"/>
      <c r="AG16" s="473"/>
      <c r="AH16" s="471">
        <v>25.4</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46416865</v>
      </c>
      <c r="BO16" s="388"/>
      <c r="BP16" s="388"/>
      <c r="BQ16" s="388"/>
      <c r="BR16" s="388"/>
      <c r="BS16" s="388"/>
      <c r="BT16" s="388"/>
      <c r="BU16" s="389"/>
      <c r="BV16" s="387">
        <v>45680860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138</v>
      </c>
      <c r="N17" s="492"/>
      <c r="O17" s="492"/>
      <c r="P17" s="492"/>
      <c r="Q17" s="493"/>
      <c r="R17" s="488" t="s">
        <v>139</v>
      </c>
      <c r="S17" s="489"/>
      <c r="T17" s="489"/>
      <c r="U17" s="489"/>
      <c r="V17" s="490"/>
      <c r="W17" s="403" t="s">
        <v>140</v>
      </c>
      <c r="X17" s="404"/>
      <c r="Y17" s="404"/>
      <c r="Z17" s="404"/>
      <c r="AA17" s="404"/>
      <c r="AB17" s="394"/>
      <c r="AC17" s="438">
        <v>109539</v>
      </c>
      <c r="AD17" s="439"/>
      <c r="AE17" s="439"/>
      <c r="AF17" s="439"/>
      <c r="AG17" s="478"/>
      <c r="AH17" s="438">
        <v>106000</v>
      </c>
      <c r="AI17" s="439"/>
      <c r="AJ17" s="439"/>
      <c r="AK17" s="439"/>
      <c r="AL17" s="440"/>
      <c r="AM17" s="416"/>
      <c r="AN17" s="417"/>
      <c r="AO17" s="417"/>
      <c r="AP17" s="417"/>
      <c r="AQ17" s="417"/>
      <c r="AR17" s="417"/>
      <c r="AS17" s="417"/>
      <c r="AT17" s="418"/>
      <c r="AU17" s="419"/>
      <c r="AV17" s="420"/>
      <c r="AW17" s="420"/>
      <c r="AX17" s="420"/>
      <c r="AY17" s="421" t="s">
        <v>141</v>
      </c>
      <c r="AZ17" s="422"/>
      <c r="BA17" s="422"/>
      <c r="BB17" s="422"/>
      <c r="BC17" s="422"/>
      <c r="BD17" s="422"/>
      <c r="BE17" s="422"/>
      <c r="BF17" s="422"/>
      <c r="BG17" s="422"/>
      <c r="BH17" s="422"/>
      <c r="BI17" s="422"/>
      <c r="BJ17" s="422"/>
      <c r="BK17" s="422"/>
      <c r="BL17" s="422"/>
      <c r="BM17" s="423"/>
      <c r="BN17" s="387">
        <v>57866199</v>
      </c>
      <c r="BO17" s="388"/>
      <c r="BP17" s="388"/>
      <c r="BQ17" s="388"/>
      <c r="BR17" s="388"/>
      <c r="BS17" s="388"/>
      <c r="BT17" s="388"/>
      <c r="BU17" s="389"/>
      <c r="BV17" s="387">
        <v>56776488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142</v>
      </c>
      <c r="C18" s="430"/>
      <c r="D18" s="430"/>
      <c r="E18" s="499"/>
      <c r="F18" s="499"/>
      <c r="G18" s="499"/>
      <c r="H18" s="499"/>
      <c r="I18" s="499"/>
      <c r="J18" s="499"/>
      <c r="K18" s="499"/>
      <c r="L18" s="500">
        <v>109.13</v>
      </c>
      <c r="M18" s="500"/>
      <c r="N18" s="500"/>
      <c r="O18" s="500"/>
      <c r="P18" s="500"/>
      <c r="Q18" s="500"/>
      <c r="R18" s="501"/>
      <c r="S18" s="501"/>
      <c r="T18" s="501"/>
      <c r="U18" s="501"/>
      <c r="V18" s="502"/>
      <c r="W18" s="405"/>
      <c r="X18" s="406"/>
      <c r="Y18" s="406"/>
      <c r="Z18" s="406"/>
      <c r="AA18" s="406"/>
      <c r="AB18" s="397"/>
      <c r="AC18" s="503">
        <v>73.3</v>
      </c>
      <c r="AD18" s="504"/>
      <c r="AE18" s="504"/>
      <c r="AF18" s="504"/>
      <c r="AG18" s="505"/>
      <c r="AH18" s="503">
        <v>72.8</v>
      </c>
      <c r="AI18" s="504"/>
      <c r="AJ18" s="504"/>
      <c r="AK18" s="504"/>
      <c r="AL18" s="506"/>
      <c r="AM18" s="416"/>
      <c r="AN18" s="417"/>
      <c r="AO18" s="417"/>
      <c r="AP18" s="417"/>
      <c r="AQ18" s="417"/>
      <c r="AR18" s="417"/>
      <c r="AS18" s="417"/>
      <c r="AT18" s="418"/>
      <c r="AU18" s="419"/>
      <c r="AV18" s="420"/>
      <c r="AW18" s="420"/>
      <c r="AX18" s="420"/>
      <c r="AY18" s="421" t="s">
        <v>143</v>
      </c>
      <c r="AZ18" s="422"/>
      <c r="BA18" s="422"/>
      <c r="BB18" s="422"/>
      <c r="BC18" s="422"/>
      <c r="BD18" s="422"/>
      <c r="BE18" s="422"/>
      <c r="BF18" s="422"/>
      <c r="BG18" s="422"/>
      <c r="BH18" s="422"/>
      <c r="BI18" s="422"/>
      <c r="BJ18" s="422"/>
      <c r="BK18" s="422"/>
      <c r="BL18" s="422"/>
      <c r="BM18" s="423"/>
      <c r="BN18" s="387">
        <v>60828047</v>
      </c>
      <c r="BO18" s="388"/>
      <c r="BP18" s="388"/>
      <c r="BQ18" s="388"/>
      <c r="BR18" s="388"/>
      <c r="BS18" s="388"/>
      <c r="BT18" s="388"/>
      <c r="BU18" s="389"/>
      <c r="BV18" s="387">
        <v>59826313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144</v>
      </c>
      <c r="C19" s="430"/>
      <c r="D19" s="430"/>
      <c r="E19" s="499"/>
      <c r="F19" s="499"/>
      <c r="G19" s="499"/>
      <c r="H19" s="499"/>
      <c r="I19" s="499"/>
      <c r="J19" s="499"/>
      <c r="K19" s="499"/>
      <c r="L19" s="507">
        <v>3214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74077433</v>
      </c>
      <c r="BO19" s="388"/>
      <c r="BP19" s="388"/>
      <c r="BQ19" s="388"/>
      <c r="BR19" s="388"/>
      <c r="BS19" s="388"/>
      <c r="BT19" s="388"/>
      <c r="BU19" s="389"/>
      <c r="BV19" s="387">
        <v>75302515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146</v>
      </c>
      <c r="C20" s="430"/>
      <c r="D20" s="430"/>
      <c r="E20" s="499"/>
      <c r="F20" s="499"/>
      <c r="G20" s="499"/>
      <c r="H20" s="499"/>
      <c r="I20" s="499"/>
      <c r="J20" s="499"/>
      <c r="K20" s="499"/>
      <c r="L20" s="507">
        <v>145715</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100612783</v>
      </c>
      <c r="BO23" s="388"/>
      <c r="BP23" s="388"/>
      <c r="BQ23" s="388"/>
      <c r="BR23" s="388"/>
      <c r="BS23" s="388"/>
      <c r="BT23" s="388"/>
      <c r="BU23" s="389"/>
      <c r="BV23" s="387">
        <v>98302861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155</v>
      </c>
      <c r="F24" s="417"/>
      <c r="G24" s="417"/>
      <c r="H24" s="417"/>
      <c r="I24" s="417"/>
      <c r="J24" s="417"/>
      <c r="K24" s="418"/>
      <c r="L24" s="438">
        <v>1</v>
      </c>
      <c r="M24" s="439"/>
      <c r="N24" s="439"/>
      <c r="O24" s="439"/>
      <c r="P24" s="478"/>
      <c r="Q24" s="438">
        <v>10730</v>
      </c>
      <c r="R24" s="439"/>
      <c r="S24" s="439"/>
      <c r="T24" s="439"/>
      <c r="U24" s="439"/>
      <c r="V24" s="478"/>
      <c r="W24" s="533"/>
      <c r="X24" s="521"/>
      <c r="Y24" s="522"/>
      <c r="Z24" s="437" t="s">
        <v>156</v>
      </c>
      <c r="AA24" s="417"/>
      <c r="AB24" s="417"/>
      <c r="AC24" s="417"/>
      <c r="AD24" s="417"/>
      <c r="AE24" s="417"/>
      <c r="AF24" s="417"/>
      <c r="AG24" s="418"/>
      <c r="AH24" s="438">
        <v>2026</v>
      </c>
      <c r="AI24" s="439"/>
      <c r="AJ24" s="439"/>
      <c r="AK24" s="439"/>
      <c r="AL24" s="478"/>
      <c r="AM24" s="438">
        <v>6440654</v>
      </c>
      <c r="AN24" s="439"/>
      <c r="AO24" s="439"/>
      <c r="AP24" s="439"/>
      <c r="AQ24" s="439"/>
      <c r="AR24" s="478"/>
      <c r="AS24" s="438">
        <v>3179</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61883229</v>
      </c>
      <c r="BO24" s="388"/>
      <c r="BP24" s="388"/>
      <c r="BQ24" s="388"/>
      <c r="BR24" s="388"/>
      <c r="BS24" s="388"/>
      <c r="BT24" s="388"/>
      <c r="BU24" s="389"/>
      <c r="BV24" s="387">
        <v>63694740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158</v>
      </c>
      <c r="F25" s="417"/>
      <c r="G25" s="417"/>
      <c r="H25" s="417"/>
      <c r="I25" s="417"/>
      <c r="J25" s="417"/>
      <c r="K25" s="418"/>
      <c r="L25" s="438">
        <v>2</v>
      </c>
      <c r="M25" s="439"/>
      <c r="N25" s="439"/>
      <c r="O25" s="439"/>
      <c r="P25" s="478"/>
      <c r="Q25" s="438">
        <v>8960</v>
      </c>
      <c r="R25" s="439"/>
      <c r="S25" s="439"/>
      <c r="T25" s="439"/>
      <c r="U25" s="439"/>
      <c r="V25" s="478"/>
      <c r="W25" s="533"/>
      <c r="X25" s="521"/>
      <c r="Y25" s="522"/>
      <c r="Z25" s="437" t="s">
        <v>159</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27331740</v>
      </c>
      <c r="BO25" s="351"/>
      <c r="BP25" s="351"/>
      <c r="BQ25" s="351"/>
      <c r="BR25" s="351"/>
      <c r="BS25" s="351"/>
      <c r="BT25" s="351"/>
      <c r="BU25" s="352"/>
      <c r="BV25" s="350">
        <v>15089107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161</v>
      </c>
      <c r="F26" s="417"/>
      <c r="G26" s="417"/>
      <c r="H26" s="417"/>
      <c r="I26" s="417"/>
      <c r="J26" s="417"/>
      <c r="K26" s="418"/>
      <c r="L26" s="438">
        <v>1</v>
      </c>
      <c r="M26" s="439"/>
      <c r="N26" s="439"/>
      <c r="O26" s="439"/>
      <c r="P26" s="478"/>
      <c r="Q26" s="438">
        <v>8010</v>
      </c>
      <c r="R26" s="439"/>
      <c r="S26" s="439"/>
      <c r="T26" s="439"/>
      <c r="U26" s="439"/>
      <c r="V26" s="478"/>
      <c r="W26" s="533"/>
      <c r="X26" s="521"/>
      <c r="Y26" s="522"/>
      <c r="Z26" s="437" t="s">
        <v>162</v>
      </c>
      <c r="AA26" s="543"/>
      <c r="AB26" s="543"/>
      <c r="AC26" s="543"/>
      <c r="AD26" s="543"/>
      <c r="AE26" s="543"/>
      <c r="AF26" s="543"/>
      <c r="AG26" s="544"/>
      <c r="AH26" s="438">
        <v>369</v>
      </c>
      <c r="AI26" s="439"/>
      <c r="AJ26" s="439"/>
      <c r="AK26" s="439"/>
      <c r="AL26" s="478"/>
      <c r="AM26" s="438">
        <v>1171575</v>
      </c>
      <c r="AN26" s="439"/>
      <c r="AO26" s="439"/>
      <c r="AP26" s="439"/>
      <c r="AQ26" s="439"/>
      <c r="AR26" s="478"/>
      <c r="AS26" s="438">
        <v>3175</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164</v>
      </c>
      <c r="F27" s="417"/>
      <c r="G27" s="417"/>
      <c r="H27" s="417"/>
      <c r="I27" s="417"/>
      <c r="J27" s="417"/>
      <c r="K27" s="418"/>
      <c r="L27" s="438">
        <v>1</v>
      </c>
      <c r="M27" s="439"/>
      <c r="N27" s="439"/>
      <c r="O27" s="439"/>
      <c r="P27" s="478"/>
      <c r="Q27" s="438">
        <v>6410</v>
      </c>
      <c r="R27" s="439"/>
      <c r="S27" s="439"/>
      <c r="T27" s="439"/>
      <c r="U27" s="439"/>
      <c r="V27" s="478"/>
      <c r="W27" s="533"/>
      <c r="X27" s="521"/>
      <c r="Y27" s="522"/>
      <c r="Z27" s="437" t="s">
        <v>165</v>
      </c>
      <c r="AA27" s="417"/>
      <c r="AB27" s="417"/>
      <c r="AC27" s="417"/>
      <c r="AD27" s="417"/>
      <c r="AE27" s="417"/>
      <c r="AF27" s="417"/>
      <c r="AG27" s="418"/>
      <c r="AH27" s="438">
        <v>88</v>
      </c>
      <c r="AI27" s="439"/>
      <c r="AJ27" s="439"/>
      <c r="AK27" s="439"/>
      <c r="AL27" s="478"/>
      <c r="AM27" s="438">
        <v>355247</v>
      </c>
      <c r="AN27" s="439"/>
      <c r="AO27" s="439"/>
      <c r="AP27" s="439"/>
      <c r="AQ27" s="439"/>
      <c r="AR27" s="478"/>
      <c r="AS27" s="438">
        <v>4037</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500000</v>
      </c>
      <c r="BO27" s="557"/>
      <c r="BP27" s="557"/>
      <c r="BQ27" s="557"/>
      <c r="BR27" s="557"/>
      <c r="BS27" s="557"/>
      <c r="BT27" s="557"/>
      <c r="BU27" s="558"/>
      <c r="BV27" s="556">
        <v>500000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5880</v>
      </c>
      <c r="R28" s="439"/>
      <c r="S28" s="439"/>
      <c r="T28" s="439"/>
      <c r="U28" s="439"/>
      <c r="V28" s="478"/>
      <c r="W28" s="533"/>
      <c r="X28" s="521"/>
      <c r="Y28" s="522"/>
      <c r="Z28" s="437" t="s">
        <v>168</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4985554</v>
      </c>
      <c r="BO28" s="351"/>
      <c r="BP28" s="351"/>
      <c r="BQ28" s="351"/>
      <c r="BR28" s="351"/>
      <c r="BS28" s="351"/>
      <c r="BT28" s="351"/>
      <c r="BU28" s="352"/>
      <c r="BV28" s="350">
        <v>5342686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34</v>
      </c>
      <c r="M29" s="439"/>
      <c r="N29" s="439"/>
      <c r="O29" s="439"/>
      <c r="P29" s="478"/>
      <c r="Q29" s="438">
        <v>5760</v>
      </c>
      <c r="R29" s="439"/>
      <c r="S29" s="439"/>
      <c r="T29" s="439"/>
      <c r="U29" s="439"/>
      <c r="V29" s="478"/>
      <c r="W29" s="534"/>
      <c r="X29" s="535"/>
      <c r="Y29" s="536"/>
      <c r="Z29" s="437" t="s">
        <v>172</v>
      </c>
      <c r="AA29" s="417"/>
      <c r="AB29" s="417"/>
      <c r="AC29" s="417"/>
      <c r="AD29" s="417"/>
      <c r="AE29" s="417"/>
      <c r="AF29" s="417"/>
      <c r="AG29" s="418"/>
      <c r="AH29" s="438">
        <v>2114</v>
      </c>
      <c r="AI29" s="439"/>
      <c r="AJ29" s="439"/>
      <c r="AK29" s="439"/>
      <c r="AL29" s="478"/>
      <c r="AM29" s="438">
        <v>6795901</v>
      </c>
      <c r="AN29" s="439"/>
      <c r="AO29" s="439"/>
      <c r="AP29" s="439"/>
      <c r="AQ29" s="439"/>
      <c r="AR29" s="478"/>
      <c r="AS29" s="438">
        <v>3215</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200003</v>
      </c>
      <c r="BO29" s="388"/>
      <c r="BP29" s="388"/>
      <c r="BQ29" s="388"/>
      <c r="BR29" s="388"/>
      <c r="BS29" s="388"/>
      <c r="BT29" s="388"/>
      <c r="BU29" s="389"/>
      <c r="BV29" s="387" t="s">
        <v>123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102.1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2690114</v>
      </c>
      <c r="BO30" s="557"/>
      <c r="BP30" s="557"/>
      <c r="BQ30" s="557"/>
      <c r="BR30" s="557"/>
      <c r="BS30" s="557"/>
      <c r="BT30" s="557"/>
      <c r="BU30" s="558"/>
      <c r="BV30" s="556">
        <v>2353260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IF('各会計、関係団体の財政状況及び健全化判断比率'!B34="","",'各会計、関係団体の財政状況及び健全化判断比率'!B34)</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川越地区消防組会</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川越市勤労者福祉サービスセンター</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歯科診療事業特別会計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IF('各会計、関係団体の財政状況及び健全化判断比率'!B33="","",'各会計、関係団体の財政状況及び健全化判断比率'!B33)</f>
        <v>公共下水道事業会計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埼玉県後期高齢者医療広域連合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川越市施設管理公社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母子父子寡婦福祉資金貸付事業特別会計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埼玉県後期高齢者医療広域連合</v>
      </c>
      <c r="BZ36" s="569"/>
      <c r="CA36" s="569"/>
      <c r="CB36" s="569"/>
      <c r="CC36" s="569"/>
      <c r="CD36" s="569"/>
      <c r="CE36" s="569"/>
      <c r="CF36" s="569"/>
      <c r="CG36" s="569"/>
      <c r="CH36" s="569"/>
      <c r="CI36" s="569"/>
      <c r="CJ36" s="569"/>
      <c r="CK36" s="569"/>
      <c r="CL36" s="569"/>
      <c r="CM36" s="569"/>
      <c r="CN36" s="167"/>
      <c r="CO36" s="568">
        <f t="shared" si="3"/>
        <v>17</v>
      </c>
      <c r="CP36" s="568"/>
      <c r="CQ36" s="569" t="str">
        <f>IF('各会計、関係団体の財政状況及び健全化判断比率'!BS9="","",'各会計、関係団体の財政状況及び健全化判断比率'!BS9)</f>
        <v>川越市総合卸売市場</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7</v>
      </c>
      <c r="V37" s="568"/>
      <c r="W37" s="569" t="str">
        <f>IF('各会計、関係団体の財政状況及び健全化判断比率'!B31="","",'各会計、関係団体の財政状況及び健全化判断比率'!B31)</f>
        <v>川越駅東口公共地下駐車場事業特別会計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彩の国さいたま人づくり広域連合</v>
      </c>
      <c r="BZ37" s="569"/>
      <c r="CA37" s="569"/>
      <c r="CB37" s="569"/>
      <c r="CC37" s="569"/>
      <c r="CD37" s="569"/>
      <c r="CE37" s="569"/>
      <c r="CF37" s="569"/>
      <c r="CG37" s="569"/>
      <c r="CH37" s="569"/>
      <c r="CI37" s="569"/>
      <c r="CJ37" s="569"/>
      <c r="CK37" s="569"/>
      <c r="CL37" s="569"/>
      <c r="CM37" s="569"/>
      <c r="CN37" s="167"/>
      <c r="CO37" s="568">
        <f t="shared" si="3"/>
        <v>18</v>
      </c>
      <c r="CP37" s="568"/>
      <c r="CQ37" s="569" t="str">
        <f>IF('各会計、関係団体の財政状況及び健全化判断比率'!BS10="","",'各会計、関係団体の財政状況及び健全化判断比率'!BS10)</f>
        <v>川越都市開発</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f t="shared" si="3"/>
        <v>19</v>
      </c>
      <c r="CP38" s="568"/>
      <c r="CQ38" s="569" t="str">
        <f>IF('各会計、関係団体の財政状況及び健全化判断比率'!BS11="","",'各会計、関係団体の財政状況及び健全化判断比率'!BS11)</f>
        <v>川越土地開発公社</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topLeftCell="A16" zoomScale="70" zoomScaleNormal="7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4" t="s">
        <v>534</v>
      </c>
      <c r="D34" s="1154"/>
      <c r="E34" s="1155"/>
      <c r="F34" s="32">
        <v>8.0399999999999991</v>
      </c>
      <c r="G34" s="33">
        <v>6.68</v>
      </c>
      <c r="H34" s="33">
        <v>6.67</v>
      </c>
      <c r="I34" s="33">
        <v>6.79</v>
      </c>
      <c r="J34" s="34">
        <v>6.66</v>
      </c>
      <c r="K34" s="22"/>
      <c r="L34" s="22"/>
      <c r="M34" s="22"/>
      <c r="N34" s="22"/>
      <c r="O34" s="22"/>
      <c r="P34" s="22"/>
    </row>
    <row r="35" spans="1:16" ht="39" customHeight="1">
      <c r="A35" s="22"/>
      <c r="B35" s="35"/>
      <c r="C35" s="1148" t="s">
        <v>535</v>
      </c>
      <c r="D35" s="1149"/>
      <c r="E35" s="1150"/>
      <c r="F35" s="36">
        <v>2.7</v>
      </c>
      <c r="G35" s="37">
        <v>3.14</v>
      </c>
      <c r="H35" s="37">
        <v>3.9</v>
      </c>
      <c r="I35" s="37">
        <v>4.96</v>
      </c>
      <c r="J35" s="38">
        <v>5.92</v>
      </c>
      <c r="K35" s="22"/>
      <c r="L35" s="22"/>
      <c r="M35" s="22"/>
      <c r="N35" s="22"/>
      <c r="O35" s="22"/>
      <c r="P35" s="22"/>
    </row>
    <row r="36" spans="1:16" ht="39" customHeight="1">
      <c r="A36" s="22"/>
      <c r="B36" s="35"/>
      <c r="C36" s="1148" t="s">
        <v>536</v>
      </c>
      <c r="D36" s="1149"/>
      <c r="E36" s="1150"/>
      <c r="F36" s="36">
        <v>6.03</v>
      </c>
      <c r="G36" s="37">
        <v>7.74</v>
      </c>
      <c r="H36" s="37">
        <v>8.1999999999999993</v>
      </c>
      <c r="I36" s="37">
        <v>7.85</v>
      </c>
      <c r="J36" s="38">
        <v>5.59</v>
      </c>
      <c r="K36" s="22"/>
      <c r="L36" s="22"/>
      <c r="M36" s="22"/>
      <c r="N36" s="22"/>
      <c r="O36" s="22"/>
      <c r="P36" s="22"/>
    </row>
    <row r="37" spans="1:16" ht="39" customHeight="1">
      <c r="A37" s="22"/>
      <c r="B37" s="35"/>
      <c r="C37" s="1148" t="s">
        <v>537</v>
      </c>
      <c r="D37" s="1149"/>
      <c r="E37" s="1150"/>
      <c r="F37" s="36">
        <v>3.08</v>
      </c>
      <c r="G37" s="37">
        <v>3.31</v>
      </c>
      <c r="H37" s="37">
        <v>2.99</v>
      </c>
      <c r="I37" s="37">
        <v>1.01</v>
      </c>
      <c r="J37" s="38">
        <v>3.06</v>
      </c>
      <c r="K37" s="22"/>
      <c r="L37" s="22"/>
      <c r="M37" s="22"/>
      <c r="N37" s="22"/>
      <c r="O37" s="22"/>
      <c r="P37" s="22"/>
    </row>
    <row r="38" spans="1:16" ht="39" customHeight="1">
      <c r="A38" s="22"/>
      <c r="B38" s="35"/>
      <c r="C38" s="1148" t="s">
        <v>538</v>
      </c>
      <c r="D38" s="1149"/>
      <c r="E38" s="1150"/>
      <c r="F38" s="36">
        <v>1.56</v>
      </c>
      <c r="G38" s="37">
        <v>1.44</v>
      </c>
      <c r="H38" s="37">
        <v>1.98</v>
      </c>
      <c r="I38" s="37">
        <v>1.32</v>
      </c>
      <c r="J38" s="38">
        <v>1.4</v>
      </c>
      <c r="K38" s="22"/>
      <c r="L38" s="22"/>
      <c r="M38" s="22"/>
      <c r="N38" s="22"/>
      <c r="O38" s="22"/>
      <c r="P38" s="22"/>
    </row>
    <row r="39" spans="1:16" ht="39" customHeight="1">
      <c r="A39" s="22"/>
      <c r="B39" s="35"/>
      <c r="C39" s="1148" t="s">
        <v>539</v>
      </c>
      <c r="D39" s="1149"/>
      <c r="E39" s="1150"/>
      <c r="F39" s="36">
        <v>0.06</v>
      </c>
      <c r="G39" s="37">
        <v>7.0000000000000007E-2</v>
      </c>
      <c r="H39" s="37">
        <v>0.06</v>
      </c>
      <c r="I39" s="37">
        <v>0.06</v>
      </c>
      <c r="J39" s="38">
        <v>0.05</v>
      </c>
      <c r="K39" s="22"/>
      <c r="L39" s="22"/>
      <c r="M39" s="22"/>
      <c r="N39" s="22"/>
      <c r="O39" s="22"/>
      <c r="P39" s="22"/>
    </row>
    <row r="40" spans="1:16" ht="39" customHeight="1">
      <c r="A40" s="22"/>
      <c r="B40" s="35"/>
      <c r="C40" s="1148" t="s">
        <v>540</v>
      </c>
      <c r="D40" s="1149"/>
      <c r="E40" s="1150"/>
      <c r="F40" s="36">
        <v>0.06</v>
      </c>
      <c r="G40" s="37">
        <v>0.03</v>
      </c>
      <c r="H40" s="37">
        <v>0.05</v>
      </c>
      <c r="I40" s="37">
        <v>0.06</v>
      </c>
      <c r="J40" s="38">
        <v>0.04</v>
      </c>
      <c r="K40" s="22"/>
      <c r="L40" s="22"/>
      <c r="M40" s="22"/>
      <c r="N40" s="22"/>
      <c r="O40" s="22"/>
      <c r="P40" s="22"/>
    </row>
    <row r="41" spans="1:16" ht="39" customHeight="1">
      <c r="A41" s="22"/>
      <c r="B41" s="35"/>
      <c r="C41" s="1148" t="s">
        <v>541</v>
      </c>
      <c r="D41" s="1149"/>
      <c r="E41" s="1150"/>
      <c r="F41" s="36">
        <v>0.01</v>
      </c>
      <c r="G41" s="37">
        <v>0.01</v>
      </c>
      <c r="H41" s="37">
        <v>0.06</v>
      </c>
      <c r="I41" s="37">
        <v>0.05</v>
      </c>
      <c r="J41" s="38">
        <v>0.04</v>
      </c>
      <c r="K41" s="22"/>
      <c r="L41" s="22"/>
      <c r="M41" s="22"/>
      <c r="N41" s="22"/>
      <c r="O41" s="22"/>
      <c r="P41" s="22"/>
    </row>
    <row r="42" spans="1:16" ht="39" customHeight="1">
      <c r="A42" s="22"/>
      <c r="B42" s="39"/>
      <c r="C42" s="1148" t="s">
        <v>542</v>
      </c>
      <c r="D42" s="1149"/>
      <c r="E42" s="1150"/>
      <c r="F42" s="36" t="s">
        <v>488</v>
      </c>
      <c r="G42" s="37" t="s">
        <v>488</v>
      </c>
      <c r="H42" s="37" t="s">
        <v>488</v>
      </c>
      <c r="I42" s="37" t="s">
        <v>488</v>
      </c>
      <c r="J42" s="38" t="s">
        <v>488</v>
      </c>
      <c r="K42" s="22"/>
      <c r="L42" s="22"/>
      <c r="M42" s="22"/>
      <c r="N42" s="22"/>
      <c r="O42" s="22"/>
      <c r="P42" s="22"/>
    </row>
    <row r="43" spans="1:16" ht="39" customHeight="1" thickBot="1">
      <c r="A43" s="22"/>
      <c r="B43" s="40"/>
      <c r="C43" s="1151" t="s">
        <v>543</v>
      </c>
      <c r="D43" s="1152"/>
      <c r="E43" s="1153"/>
      <c r="F43" s="41">
        <v>0.2</v>
      </c>
      <c r="G43" s="42">
        <v>0.19</v>
      </c>
      <c r="H43" s="42">
        <v>0.1</v>
      </c>
      <c r="I43" s="42">
        <v>0.08</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56"/>
  <sheetViews>
    <sheetView showGridLines="0" topLeftCell="B33" zoomScale="70" zoomScaleNormal="70"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4" t="s">
        <v>11</v>
      </c>
      <c r="C45" s="1165"/>
      <c r="D45" s="58"/>
      <c r="E45" s="1170" t="s">
        <v>12</v>
      </c>
      <c r="F45" s="1170"/>
      <c r="G45" s="1170"/>
      <c r="H45" s="1170"/>
      <c r="I45" s="1170"/>
      <c r="J45" s="1171"/>
      <c r="K45" s="59">
        <v>10049</v>
      </c>
      <c r="L45" s="60">
        <v>10127</v>
      </c>
      <c r="M45" s="60">
        <v>9581</v>
      </c>
      <c r="N45" s="60">
        <v>8786</v>
      </c>
      <c r="O45" s="61">
        <v>9223</v>
      </c>
      <c r="P45" s="48"/>
      <c r="Q45" s="48"/>
      <c r="R45" s="48"/>
      <c r="S45" s="48"/>
      <c r="T45" s="48"/>
      <c r="U45" s="48"/>
    </row>
    <row r="46" spans="1:21" ht="30.75" customHeight="1">
      <c r="A46" s="48"/>
      <c r="B46" s="1166"/>
      <c r="C46" s="1167"/>
      <c r="D46" s="62"/>
      <c r="E46" s="1158" t="s">
        <v>13</v>
      </c>
      <c r="F46" s="1158"/>
      <c r="G46" s="1158"/>
      <c r="H46" s="1158"/>
      <c r="I46" s="1158"/>
      <c r="J46" s="1159"/>
      <c r="K46" s="63" t="s">
        <v>488</v>
      </c>
      <c r="L46" s="64" t="s">
        <v>488</v>
      </c>
      <c r="M46" s="64" t="s">
        <v>488</v>
      </c>
      <c r="N46" s="64" t="s">
        <v>488</v>
      </c>
      <c r="O46" s="65" t="s">
        <v>488</v>
      </c>
      <c r="P46" s="48"/>
      <c r="Q46" s="48"/>
      <c r="R46" s="48"/>
      <c r="S46" s="48"/>
      <c r="T46" s="48"/>
      <c r="U46" s="48"/>
    </row>
    <row r="47" spans="1:21" ht="30.75" customHeight="1">
      <c r="A47" s="48"/>
      <c r="B47" s="1166"/>
      <c r="C47" s="1167"/>
      <c r="D47" s="62"/>
      <c r="E47" s="1158" t="s">
        <v>14</v>
      </c>
      <c r="F47" s="1158"/>
      <c r="G47" s="1158"/>
      <c r="H47" s="1158"/>
      <c r="I47" s="1158"/>
      <c r="J47" s="1159"/>
      <c r="K47" s="63" t="s">
        <v>488</v>
      </c>
      <c r="L47" s="64" t="s">
        <v>488</v>
      </c>
      <c r="M47" s="64" t="s">
        <v>488</v>
      </c>
      <c r="N47" s="64" t="s">
        <v>488</v>
      </c>
      <c r="O47" s="65" t="s">
        <v>488</v>
      </c>
      <c r="P47" s="48"/>
      <c r="Q47" s="48"/>
      <c r="R47" s="48"/>
      <c r="S47" s="48"/>
      <c r="T47" s="48"/>
      <c r="U47" s="48"/>
    </row>
    <row r="48" spans="1:21" ht="30.75" customHeight="1">
      <c r="A48" s="48"/>
      <c r="B48" s="1166"/>
      <c r="C48" s="1167"/>
      <c r="D48" s="62"/>
      <c r="E48" s="1158" t="s">
        <v>15</v>
      </c>
      <c r="F48" s="1158"/>
      <c r="G48" s="1158"/>
      <c r="H48" s="1158"/>
      <c r="I48" s="1158"/>
      <c r="J48" s="1159"/>
      <c r="K48" s="63">
        <v>1301</v>
      </c>
      <c r="L48" s="64">
        <v>1223</v>
      </c>
      <c r="M48" s="64">
        <v>1123</v>
      </c>
      <c r="N48" s="64">
        <v>1175</v>
      </c>
      <c r="O48" s="65">
        <v>1166</v>
      </c>
      <c r="P48" s="48"/>
      <c r="Q48" s="48"/>
      <c r="R48" s="48"/>
      <c r="S48" s="48"/>
      <c r="T48" s="48"/>
      <c r="U48" s="48"/>
    </row>
    <row r="49" spans="1:21" ht="30.75" customHeight="1">
      <c r="A49" s="48"/>
      <c r="B49" s="1166"/>
      <c r="C49" s="1167"/>
      <c r="D49" s="62"/>
      <c r="E49" s="1158" t="s">
        <v>16</v>
      </c>
      <c r="F49" s="1158"/>
      <c r="G49" s="1158"/>
      <c r="H49" s="1158"/>
      <c r="I49" s="1158"/>
      <c r="J49" s="1159"/>
      <c r="K49" s="63">
        <v>256</v>
      </c>
      <c r="L49" s="64">
        <v>175</v>
      </c>
      <c r="M49" s="64">
        <v>182</v>
      </c>
      <c r="N49" s="64">
        <v>306</v>
      </c>
      <c r="O49" s="65">
        <v>299</v>
      </c>
      <c r="P49" s="48"/>
      <c r="Q49" s="48"/>
      <c r="R49" s="48"/>
      <c r="S49" s="48"/>
      <c r="T49" s="48"/>
      <c r="U49" s="48"/>
    </row>
    <row r="50" spans="1:21" ht="30.75" customHeight="1">
      <c r="A50" s="48"/>
      <c r="B50" s="1166"/>
      <c r="C50" s="1167"/>
      <c r="D50" s="62"/>
      <c r="E50" s="1158" t="s">
        <v>17</v>
      </c>
      <c r="F50" s="1158"/>
      <c r="G50" s="1158"/>
      <c r="H50" s="1158"/>
      <c r="I50" s="1158"/>
      <c r="J50" s="1159"/>
      <c r="K50" s="63">
        <v>1031</v>
      </c>
      <c r="L50" s="64">
        <v>739</v>
      </c>
      <c r="M50" s="64">
        <v>515</v>
      </c>
      <c r="N50" s="64">
        <v>864</v>
      </c>
      <c r="O50" s="65">
        <v>367</v>
      </c>
      <c r="P50" s="48"/>
      <c r="Q50" s="48"/>
      <c r="R50" s="48"/>
      <c r="S50" s="48"/>
      <c r="T50" s="48"/>
      <c r="U50" s="48"/>
    </row>
    <row r="51" spans="1:21" ht="30.75" customHeight="1">
      <c r="A51" s="48"/>
      <c r="B51" s="1168"/>
      <c r="C51" s="1169"/>
      <c r="D51" s="66"/>
      <c r="E51" s="1158" t="s">
        <v>18</v>
      </c>
      <c r="F51" s="1158"/>
      <c r="G51" s="1158"/>
      <c r="H51" s="1158"/>
      <c r="I51" s="1158"/>
      <c r="J51" s="1159"/>
      <c r="K51" s="63" t="s">
        <v>488</v>
      </c>
      <c r="L51" s="64" t="s">
        <v>488</v>
      </c>
      <c r="M51" s="64" t="s">
        <v>488</v>
      </c>
      <c r="N51" s="64" t="s">
        <v>488</v>
      </c>
      <c r="O51" s="65" t="s">
        <v>488</v>
      </c>
      <c r="P51" s="48"/>
      <c r="Q51" s="48"/>
      <c r="R51" s="48"/>
      <c r="S51" s="48"/>
      <c r="T51" s="48"/>
      <c r="U51" s="48"/>
    </row>
    <row r="52" spans="1:21" ht="30.75" customHeight="1">
      <c r="A52" s="48"/>
      <c r="B52" s="1156" t="s">
        <v>19</v>
      </c>
      <c r="C52" s="1157"/>
      <c r="D52" s="66"/>
      <c r="E52" s="1158" t="s">
        <v>20</v>
      </c>
      <c r="F52" s="1158"/>
      <c r="G52" s="1158"/>
      <c r="H52" s="1158"/>
      <c r="I52" s="1158"/>
      <c r="J52" s="1159"/>
      <c r="K52" s="63">
        <v>8222</v>
      </c>
      <c r="L52" s="64">
        <v>8455</v>
      </c>
      <c r="M52" s="64">
        <v>8464</v>
      </c>
      <c r="N52" s="64">
        <v>7864</v>
      </c>
      <c r="O52" s="65">
        <v>8162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4415</v>
      </c>
      <c r="L53" s="69">
        <v>3809</v>
      </c>
      <c r="M53" s="69">
        <v>2937</v>
      </c>
      <c r="N53" s="69">
        <v>3267</v>
      </c>
      <c r="O53" s="70">
        <v>2893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topLeftCell="A3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72" t="s">
        <v>24</v>
      </c>
      <c r="C41" s="1173"/>
      <c r="D41" s="81"/>
      <c r="E41" s="1178" t="s">
        <v>25</v>
      </c>
      <c r="F41" s="1178"/>
      <c r="G41" s="1178"/>
      <c r="H41" s="1179"/>
      <c r="I41" s="82">
        <v>89160</v>
      </c>
      <c r="J41" s="83">
        <v>91474</v>
      </c>
      <c r="K41" s="83">
        <v>97992</v>
      </c>
      <c r="L41" s="83">
        <v>98742</v>
      </c>
      <c r="M41" s="84">
        <v>101060</v>
      </c>
    </row>
    <row r="42" spans="2:13" ht="27.75" customHeight="1">
      <c r="B42" s="1174"/>
      <c r="C42" s="1175"/>
      <c r="D42" s="85"/>
      <c r="E42" s="1180" t="s">
        <v>26</v>
      </c>
      <c r="F42" s="1180"/>
      <c r="G42" s="1180"/>
      <c r="H42" s="1181"/>
      <c r="I42" s="86">
        <v>14457</v>
      </c>
      <c r="J42" s="87">
        <v>12191</v>
      </c>
      <c r="K42" s="87">
        <v>10585</v>
      </c>
      <c r="L42" s="87">
        <v>8649</v>
      </c>
      <c r="M42" s="88">
        <v>9349</v>
      </c>
    </row>
    <row r="43" spans="2:13" ht="27.75" customHeight="1">
      <c r="B43" s="1174"/>
      <c r="C43" s="1175"/>
      <c r="D43" s="85"/>
      <c r="E43" s="1180" t="s">
        <v>27</v>
      </c>
      <c r="F43" s="1180"/>
      <c r="G43" s="1180"/>
      <c r="H43" s="1181"/>
      <c r="I43" s="86">
        <v>16131</v>
      </c>
      <c r="J43" s="87">
        <v>16245</v>
      </c>
      <c r="K43" s="87">
        <v>15550</v>
      </c>
      <c r="L43" s="87">
        <v>14660</v>
      </c>
      <c r="M43" s="88">
        <v>13631</v>
      </c>
    </row>
    <row r="44" spans="2:13" ht="27.75" customHeight="1">
      <c r="B44" s="1174"/>
      <c r="C44" s="1175"/>
      <c r="D44" s="85"/>
      <c r="E44" s="1180" t="s">
        <v>28</v>
      </c>
      <c r="F44" s="1180"/>
      <c r="G44" s="1180"/>
      <c r="H44" s="1181"/>
      <c r="I44" s="86">
        <v>937</v>
      </c>
      <c r="J44" s="87">
        <v>928</v>
      </c>
      <c r="K44" s="87">
        <v>1463</v>
      </c>
      <c r="L44" s="87">
        <v>1221</v>
      </c>
      <c r="M44" s="88">
        <v>1054</v>
      </c>
    </row>
    <row r="45" spans="2:13" ht="27.75" customHeight="1">
      <c r="B45" s="1174"/>
      <c r="C45" s="1175"/>
      <c r="D45" s="85"/>
      <c r="E45" s="1180" t="s">
        <v>29</v>
      </c>
      <c r="F45" s="1180"/>
      <c r="G45" s="1180"/>
      <c r="H45" s="1181"/>
      <c r="I45" s="86">
        <v>16061</v>
      </c>
      <c r="J45" s="87">
        <v>15578</v>
      </c>
      <c r="K45" s="87">
        <v>14430</v>
      </c>
      <c r="L45" s="87">
        <v>13672</v>
      </c>
      <c r="M45" s="88">
        <v>14613</v>
      </c>
    </row>
    <row r="46" spans="2:13" ht="27.75" customHeight="1">
      <c r="B46" s="1174"/>
      <c r="C46" s="1175"/>
      <c r="D46" s="89"/>
      <c r="E46" s="1180" t="s">
        <v>30</v>
      </c>
      <c r="F46" s="1180"/>
      <c r="G46" s="1180"/>
      <c r="H46" s="1181"/>
      <c r="I46" s="86">
        <v>183</v>
      </c>
      <c r="J46" s="87">
        <v>152</v>
      </c>
      <c r="K46" s="87">
        <v>72</v>
      </c>
      <c r="L46" s="87">
        <v>32</v>
      </c>
      <c r="M46" s="88">
        <v>5</v>
      </c>
    </row>
    <row r="47" spans="2:13" ht="27.75" customHeight="1">
      <c r="B47" s="1174"/>
      <c r="C47" s="1175"/>
      <c r="D47" s="90"/>
      <c r="E47" s="1182" t="s">
        <v>31</v>
      </c>
      <c r="F47" s="1183"/>
      <c r="G47" s="1183"/>
      <c r="H47" s="1184"/>
      <c r="I47" s="86" t="s">
        <v>488</v>
      </c>
      <c r="J47" s="87" t="s">
        <v>488</v>
      </c>
      <c r="K47" s="87" t="s">
        <v>488</v>
      </c>
      <c r="L47" s="87" t="s">
        <v>488</v>
      </c>
      <c r="M47" s="88" t="s">
        <v>488</v>
      </c>
    </row>
    <row r="48" spans="2:13" ht="27.75" customHeight="1">
      <c r="B48" s="1174"/>
      <c r="C48" s="1175"/>
      <c r="D48" s="85"/>
      <c r="E48" s="1180" t="s">
        <v>32</v>
      </c>
      <c r="F48" s="1180"/>
      <c r="G48" s="1180"/>
      <c r="H48" s="1181"/>
      <c r="I48" s="86" t="s">
        <v>488</v>
      </c>
      <c r="J48" s="87" t="s">
        <v>488</v>
      </c>
      <c r="K48" s="87" t="s">
        <v>488</v>
      </c>
      <c r="L48" s="87" t="s">
        <v>488</v>
      </c>
      <c r="M48" s="88" t="s">
        <v>488</v>
      </c>
    </row>
    <row r="49" spans="2:13" ht="27.75" customHeight="1">
      <c r="B49" s="1176"/>
      <c r="C49" s="1177"/>
      <c r="D49" s="85"/>
      <c r="E49" s="1180" t="s">
        <v>33</v>
      </c>
      <c r="F49" s="1180"/>
      <c r="G49" s="1180"/>
      <c r="H49" s="1181"/>
      <c r="I49" s="86" t="s">
        <v>488</v>
      </c>
      <c r="J49" s="87" t="s">
        <v>488</v>
      </c>
      <c r="K49" s="87" t="s">
        <v>488</v>
      </c>
      <c r="L49" s="87" t="s">
        <v>488</v>
      </c>
      <c r="M49" s="88" t="s">
        <v>488</v>
      </c>
    </row>
    <row r="50" spans="2:13" ht="27.75" customHeight="1">
      <c r="B50" s="1185" t="s">
        <v>34</v>
      </c>
      <c r="C50" s="1186"/>
      <c r="D50" s="91"/>
      <c r="E50" s="1180" t="s">
        <v>35</v>
      </c>
      <c r="F50" s="1180"/>
      <c r="G50" s="1180"/>
      <c r="H50" s="1181"/>
      <c r="I50" s="86">
        <v>7717</v>
      </c>
      <c r="J50" s="87">
        <v>9673</v>
      </c>
      <c r="K50" s="87">
        <v>10226</v>
      </c>
      <c r="L50" s="87">
        <v>10847</v>
      </c>
      <c r="M50" s="88">
        <v>11674</v>
      </c>
    </row>
    <row r="51" spans="2:13" ht="27.75" customHeight="1">
      <c r="B51" s="1174"/>
      <c r="C51" s="1175"/>
      <c r="D51" s="85"/>
      <c r="E51" s="1180" t="s">
        <v>36</v>
      </c>
      <c r="F51" s="1180"/>
      <c r="G51" s="1180"/>
      <c r="H51" s="1181"/>
      <c r="I51" s="86">
        <v>26147</v>
      </c>
      <c r="J51" s="87">
        <v>26397</v>
      </c>
      <c r="K51" s="87">
        <v>26818</v>
      </c>
      <c r="L51" s="87">
        <v>26065</v>
      </c>
      <c r="M51" s="88">
        <v>27534</v>
      </c>
    </row>
    <row r="52" spans="2:13" ht="27.75" customHeight="1">
      <c r="B52" s="1176"/>
      <c r="C52" s="1177"/>
      <c r="D52" s="85"/>
      <c r="E52" s="1180" t="s">
        <v>37</v>
      </c>
      <c r="F52" s="1180"/>
      <c r="G52" s="1180"/>
      <c r="H52" s="1181"/>
      <c r="I52" s="86">
        <v>64461</v>
      </c>
      <c r="J52" s="87">
        <v>64827</v>
      </c>
      <c r="K52" s="87">
        <v>64924</v>
      </c>
      <c r="L52" s="87">
        <v>63642</v>
      </c>
      <c r="M52" s="88">
        <v>62804</v>
      </c>
    </row>
    <row r="53" spans="2:13" ht="27.75" customHeight="1" thickBot="1">
      <c r="B53" s="1187" t="s">
        <v>38</v>
      </c>
      <c r="C53" s="1188"/>
      <c r="D53" s="92"/>
      <c r="E53" s="1189" t="s">
        <v>39</v>
      </c>
      <c r="F53" s="1189"/>
      <c r="G53" s="1189"/>
      <c r="H53" s="1190"/>
      <c r="I53" s="93">
        <v>38605</v>
      </c>
      <c r="J53" s="94">
        <v>35670</v>
      </c>
      <c r="K53" s="94">
        <v>38124</v>
      </c>
      <c r="L53" s="94">
        <v>36422</v>
      </c>
      <c r="M53" s="95">
        <v>37701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27843</v>
      </c>
      <c r="E3" s="118"/>
      <c r="F3" s="119">
        <v>41705</v>
      </c>
      <c r="G3" s="120"/>
      <c r="H3" s="121"/>
    </row>
    <row r="4" spans="1:8">
      <c r="A4" s="122"/>
      <c r="B4" s="123"/>
      <c r="C4" s="124"/>
      <c r="D4" s="125">
        <v>17985</v>
      </c>
      <c r="E4" s="126"/>
      <c r="F4" s="127">
        <v>22742</v>
      </c>
      <c r="G4" s="128"/>
      <c r="H4" s="129"/>
    </row>
    <row r="5" spans="1:8">
      <c r="A5" s="110" t="s">
        <v>521</v>
      </c>
      <c r="B5" s="115"/>
      <c r="C5" s="116"/>
      <c r="D5" s="117">
        <v>40472</v>
      </c>
      <c r="E5" s="118"/>
      <c r="F5" s="119">
        <v>47677</v>
      </c>
      <c r="G5" s="120"/>
      <c r="H5" s="121"/>
    </row>
    <row r="6" spans="1:8">
      <c r="A6" s="122"/>
      <c r="B6" s="123"/>
      <c r="C6" s="124"/>
      <c r="D6" s="125">
        <v>15406</v>
      </c>
      <c r="E6" s="126"/>
      <c r="F6" s="127">
        <v>23360</v>
      </c>
      <c r="G6" s="128"/>
      <c r="H6" s="129"/>
    </row>
    <row r="7" spans="1:8">
      <c r="A7" s="110" t="s">
        <v>522</v>
      </c>
      <c r="B7" s="115"/>
      <c r="C7" s="116"/>
      <c r="D7" s="117">
        <v>47977</v>
      </c>
      <c r="E7" s="118"/>
      <c r="F7" s="119">
        <v>51613</v>
      </c>
      <c r="G7" s="120"/>
      <c r="H7" s="121"/>
    </row>
    <row r="8" spans="1:8">
      <c r="A8" s="122"/>
      <c r="B8" s="123"/>
      <c r="C8" s="124"/>
      <c r="D8" s="125">
        <v>30486</v>
      </c>
      <c r="E8" s="126"/>
      <c r="F8" s="127">
        <v>25872</v>
      </c>
      <c r="G8" s="128"/>
      <c r="H8" s="129"/>
    </row>
    <row r="9" spans="1:8">
      <c r="A9" s="110" t="s">
        <v>523</v>
      </c>
      <c r="B9" s="115"/>
      <c r="C9" s="116"/>
      <c r="D9" s="117">
        <v>28685</v>
      </c>
      <c r="E9" s="118"/>
      <c r="F9" s="119">
        <v>50880</v>
      </c>
      <c r="G9" s="120"/>
      <c r="H9" s="121"/>
    </row>
    <row r="10" spans="1:8">
      <c r="A10" s="122"/>
      <c r="B10" s="123"/>
      <c r="C10" s="124"/>
      <c r="D10" s="125">
        <v>22103</v>
      </c>
      <c r="E10" s="126"/>
      <c r="F10" s="127">
        <v>27819</v>
      </c>
      <c r="G10" s="128"/>
      <c r="H10" s="129"/>
    </row>
    <row r="11" spans="1:8">
      <c r="A11" s="110" t="s">
        <v>524</v>
      </c>
      <c r="B11" s="115"/>
      <c r="C11" s="116"/>
      <c r="D11" s="117">
        <v>36230</v>
      </c>
      <c r="E11" s="118"/>
      <c r="F11" s="119">
        <v>46395</v>
      </c>
      <c r="G11" s="120"/>
      <c r="H11" s="121"/>
    </row>
    <row r="12" spans="1:8">
      <c r="A12" s="122"/>
      <c r="B12" s="123"/>
      <c r="C12" s="130"/>
      <c r="D12" s="125">
        <v>27857</v>
      </c>
      <c r="E12" s="126"/>
      <c r="F12" s="127">
        <v>26304</v>
      </c>
      <c r="G12" s="128"/>
      <c r="H12" s="129"/>
    </row>
    <row r="13" spans="1:8">
      <c r="A13" s="110"/>
      <c r="B13" s="115"/>
      <c r="C13" s="131"/>
      <c r="D13" s="132">
        <v>36241</v>
      </c>
      <c r="E13" s="133"/>
      <c r="F13" s="134">
        <v>47654</v>
      </c>
      <c r="G13" s="135"/>
      <c r="H13" s="121"/>
    </row>
    <row r="14" spans="1:8">
      <c r="A14" s="122"/>
      <c r="B14" s="123"/>
      <c r="C14" s="124"/>
      <c r="D14" s="125">
        <v>22767</v>
      </c>
      <c r="E14" s="126"/>
      <c r="F14" s="127">
        <v>25219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6.24</v>
      </c>
      <c r="C19" s="136">
        <f>ROUND(VALUE(SUBSTITUTE(実質収支比率等に係る経年分析!G$48,"▲","-")),2)</f>
        <v>7.91</v>
      </c>
      <c r="D19" s="136">
        <f>ROUND(VALUE(SUBSTITUTE(実質収支比率等に係る経年分析!H$48,"▲","-")),2)</f>
        <v>8.35</v>
      </c>
      <c r="E19" s="136">
        <f>ROUND(VALUE(SUBSTITUTE(実質収支比率等に係る経年分析!I$48,"▲","-")),2)</f>
        <v>7.99</v>
      </c>
      <c r="F19" s="136">
        <f>ROUND(VALUE(SUBSTITUTE(実質収支比率等に係る経年分析!J$48,"▲","-")),2)</f>
        <v>5.67</v>
      </c>
    </row>
    <row r="20" spans="1:11">
      <c r="A20" s="136" t="s">
        <v>44</v>
      </c>
      <c r="B20" s="136">
        <f>ROUND(VALUE(SUBSTITUTE(実質収支比率等に係る経年分析!F$47,"▲","-")),2)</f>
        <v>5.67</v>
      </c>
      <c r="C20" s="136">
        <f>ROUND(VALUE(SUBSTITUTE(実質収支比率等に係る経年分析!G$47,"▲","-")),2)</f>
        <v>8.07</v>
      </c>
      <c r="D20" s="136">
        <f>ROUND(VALUE(SUBSTITUTE(実質収支比率等に係る経年分析!H$47,"▲","-")),2)</f>
        <v>9.2200000000000006</v>
      </c>
      <c r="E20" s="136">
        <f>ROUND(VALUE(SUBSTITUTE(実質収支比率等に係る経年分析!I$47,"▲","-")),2)</f>
        <v>8.6999999999999993</v>
      </c>
      <c r="F20" s="136">
        <f>ROUND(VALUE(SUBSTITUTE(実質収支比率等に係る経年分析!J$47,"▲","-")),2)</f>
        <v>8.0399999999999991</v>
      </c>
    </row>
    <row r="21" spans="1:11">
      <c r="A21" s="136" t="s">
        <v>45</v>
      </c>
      <c r="B21" s="136">
        <f>IF(ISNUMBER(VALUE(SUBSTITUTE(実質収支比率等に係る経年分析!F$49,"▲","-"))),ROUND(VALUE(SUBSTITUTE(実質収支比率等に係る経年分析!F$49,"▲","-")),2),NA())</f>
        <v>0.71</v>
      </c>
      <c r="C21" s="136">
        <f>IF(ISNUMBER(VALUE(SUBSTITUTE(実質収支比率等に係る経年分析!G$49,"▲","-"))),ROUND(VALUE(SUBSTITUTE(実質収支比率等に係る経年分析!G$49,"▲","-")),2),NA())</f>
        <v>4.2300000000000004</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-0.83</v>
      </c>
      <c r="F21" s="136">
        <f>IF(ISNUMBER(VALUE(SUBSTITUTE(実質収支比率等に係る経年分析!J$49,"▲","-"))),ROUND(VALUE(SUBSTITUTE(実質収支比率等に係る経年分析!J$49,"▲","-")),2),NA())</f>
        <v>-2.81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母子父子寡婦福祉資金貸付事業特別会計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3.06</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8.1999999999999993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5.59</v>
      </c>
    </row>
    <row r="35" spans="1:16">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8222</v>
      </c>
      <c r="E42" s="138"/>
      <c r="F42" s="138"/>
      <c r="G42" s="138">
        <f>'実質公債費比率（分子）の構造'!L$52</f>
        <v>8455</v>
      </c>
      <c r="H42" s="138"/>
      <c r="I42" s="138"/>
      <c r="J42" s="138">
        <f>'実質公債費比率（分子）の構造'!M$52</f>
        <v>8464</v>
      </c>
      <c r="K42" s="138"/>
      <c r="L42" s="138"/>
      <c r="M42" s="138">
        <f>'実質公債費比率（分子）の構造'!N$52</f>
        <v>7864</v>
      </c>
      <c r="N42" s="138"/>
      <c r="O42" s="138"/>
      <c r="P42" s="138">
        <f>'実質公債費比率（分子）の構造'!O$52</f>
        <v>8162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1031</v>
      </c>
      <c r="C44" s="138"/>
      <c r="D44" s="138"/>
      <c r="E44" s="138">
        <f>'実質公債費比率（分子）の構造'!L$50</f>
        <v>739</v>
      </c>
      <c r="F44" s="138"/>
      <c r="G44" s="138"/>
      <c r="H44" s="138">
        <f>'実質公債費比率（分子）の構造'!M$50</f>
        <v>515</v>
      </c>
      <c r="I44" s="138"/>
      <c r="J44" s="138"/>
      <c r="K44" s="138">
        <f>'実質公債費比率（分子）の構造'!N$50</f>
        <v>864</v>
      </c>
      <c r="L44" s="138"/>
      <c r="M44" s="138"/>
      <c r="N44" s="138">
        <f>'実質公債費比率（分子）の構造'!O$50</f>
        <v>367</v>
      </c>
      <c r="O44" s="138"/>
      <c r="P44" s="138"/>
    </row>
    <row r="45" spans="1:16">
      <c r="A45" s="138" t="s">
        <v>55</v>
      </c>
      <c r="B45" s="138">
        <f>'実質公債費比率（分子）の構造'!K$49</f>
        <v>256</v>
      </c>
      <c r="C45" s="138"/>
      <c r="D45" s="138"/>
      <c r="E45" s="138">
        <f>'実質公債費比率（分子）の構造'!L$49</f>
        <v>175</v>
      </c>
      <c r="F45" s="138"/>
      <c r="G45" s="138"/>
      <c r="H45" s="138">
        <f>'実質公債費比率（分子）の構造'!M$49</f>
        <v>182</v>
      </c>
      <c r="I45" s="138"/>
      <c r="J45" s="138"/>
      <c r="K45" s="138">
        <f>'実質公債費比率（分子）の構造'!N$49</f>
        <v>306</v>
      </c>
      <c r="L45" s="138"/>
      <c r="M45" s="138"/>
      <c r="N45" s="138">
        <f>'実質公債費比率（分子）の構造'!O$49</f>
        <v>299</v>
      </c>
      <c r="O45" s="138"/>
      <c r="P45" s="138"/>
    </row>
    <row r="46" spans="1:16">
      <c r="A46" s="138" t="s">
        <v>56</v>
      </c>
      <c r="B46" s="138">
        <f>'実質公債費比率（分子）の構造'!K$48</f>
        <v>1301</v>
      </c>
      <c r="C46" s="138"/>
      <c r="D46" s="138"/>
      <c r="E46" s="138">
        <f>'実質公債費比率（分子）の構造'!L$48</f>
        <v>1223</v>
      </c>
      <c r="F46" s="138"/>
      <c r="G46" s="138"/>
      <c r="H46" s="138">
        <f>'実質公債費比率（分子）の構造'!M$48</f>
        <v>1123</v>
      </c>
      <c r="I46" s="138"/>
      <c r="J46" s="138"/>
      <c r="K46" s="138">
        <f>'実質公債費比率（分子）の構造'!N$48</f>
        <v>1175</v>
      </c>
      <c r="L46" s="138"/>
      <c r="M46" s="138"/>
      <c r="N46" s="138">
        <f>'実質公債費比率（分子）の構造'!O$48</f>
        <v>1166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10049</v>
      </c>
      <c r="C49" s="138"/>
      <c r="D49" s="138"/>
      <c r="E49" s="138">
        <f>'実質公債費比率（分子）の構造'!L$45</f>
        <v>10127</v>
      </c>
      <c r="F49" s="138"/>
      <c r="G49" s="138"/>
      <c r="H49" s="138">
        <f>'実質公債費比率（分子）の構造'!M$45</f>
        <v>9581</v>
      </c>
      <c r="I49" s="138"/>
      <c r="J49" s="138"/>
      <c r="K49" s="138">
        <f>'実質公債費比率（分子）の構造'!N$45</f>
        <v>8786</v>
      </c>
      <c r="L49" s="138"/>
      <c r="M49" s="138"/>
      <c r="N49" s="138">
        <f>'実質公債費比率（分子）の構造'!O$45</f>
        <v>9223</v>
      </c>
      <c r="O49" s="138"/>
      <c r="P49" s="138"/>
    </row>
    <row r="50" spans="1:16">
      <c r="A50" s="138" t="s">
        <v>60</v>
      </c>
      <c r="B50" s="138" t="e">
        <f>NA()</f>
        <v>#N/A</v>
      </c>
      <c r="C50" s="138">
        <f>IF(ISNUMBER('実質公債費比率（分子）の構造'!K$53),'実質公債費比率（分子）の構造'!K$53,NA())</f>
        <v>4415</v>
      </c>
      <c r="D50" s="138" t="e">
        <f>NA()</f>
        <v>#N/A</v>
      </c>
      <c r="E50" s="138" t="e">
        <f>NA()</f>
        <v>#N/A</v>
      </c>
      <c r="F50" s="138">
        <f>IF(ISNUMBER('実質公債費比率（分子）の構造'!L$53),'実質公債費比率（分子）の構造'!L$53,NA())</f>
        <v>3809</v>
      </c>
      <c r="G50" s="138" t="e">
        <f>NA()</f>
        <v>#N/A</v>
      </c>
      <c r="H50" s="138" t="e">
        <f>NA()</f>
        <v>#N/A</v>
      </c>
      <c r="I50" s="138">
        <f>IF(ISNUMBER('実質公債費比率（分子）の構造'!M$53),'実質公債費比率（分子）の構造'!M$53,NA())</f>
        <v>2937</v>
      </c>
      <c r="J50" s="138" t="e">
        <f>NA()</f>
        <v>#N/A</v>
      </c>
      <c r="K50" s="138" t="e">
        <f>NA()</f>
        <v>#N/A</v>
      </c>
      <c r="L50" s="138">
        <f>IF(ISNUMBER('実質公債費比率（分子）の構造'!N$53),'実質公債費比率（分子）の構造'!N$53,NA())</f>
        <v>3267</v>
      </c>
      <c r="M50" s="138" t="e">
        <f>NA()</f>
        <v>#N/A</v>
      </c>
      <c r="N50" s="138" t="e">
        <f>NA()</f>
        <v>#N/A</v>
      </c>
      <c r="O50" s="138">
        <f>IF(ISNUMBER('実質公債費比率（分子）の構造'!O$53),'実質公債費比率（分子）の構造'!O$53,NA())</f>
        <v>2893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64461</v>
      </c>
      <c r="E56" s="137"/>
      <c r="F56" s="137"/>
      <c r="G56" s="137">
        <f>'将来負担比率（分子）の構造'!J$52</f>
        <v>64827</v>
      </c>
      <c r="H56" s="137"/>
      <c r="I56" s="137"/>
      <c r="J56" s="137">
        <f>'将来負担比率（分子）の構造'!K$52</f>
        <v>64924</v>
      </c>
      <c r="K56" s="137"/>
      <c r="L56" s="137"/>
      <c r="M56" s="137">
        <f>'将来負担比率（分子）の構造'!L$52</f>
        <v>63642</v>
      </c>
      <c r="N56" s="137"/>
      <c r="O56" s="137"/>
      <c r="P56" s="137">
        <f>'将来負担比率（分子）の構造'!M$52</f>
        <v>62804</v>
      </c>
    </row>
    <row r="57" spans="1:16">
      <c r="A57" s="137" t="s">
        <v>36</v>
      </c>
      <c r="B57" s="137"/>
      <c r="C57" s="137"/>
      <c r="D57" s="137">
        <f>'将来負担比率（分子）の構造'!I$51</f>
        <v>26147</v>
      </c>
      <c r="E57" s="137"/>
      <c r="F57" s="137"/>
      <c r="G57" s="137">
        <f>'将来負担比率（分子）の構造'!J$51</f>
        <v>26397</v>
      </c>
      <c r="H57" s="137"/>
      <c r="I57" s="137"/>
      <c r="J57" s="137">
        <f>'将来負担比率（分子）の構造'!K$51</f>
        <v>26818</v>
      </c>
      <c r="K57" s="137"/>
      <c r="L57" s="137"/>
      <c r="M57" s="137">
        <f>'将来負担比率（分子）の構造'!L$51</f>
        <v>26065</v>
      </c>
      <c r="N57" s="137"/>
      <c r="O57" s="137"/>
      <c r="P57" s="137">
        <f>'将来負担比率（分子）の構造'!M$51</f>
        <v>27534</v>
      </c>
    </row>
    <row r="58" spans="1:16">
      <c r="A58" s="137" t="s">
        <v>35</v>
      </c>
      <c r="B58" s="137"/>
      <c r="C58" s="137"/>
      <c r="D58" s="137">
        <f>'将来負担比率（分子）の構造'!I$50</f>
        <v>7717</v>
      </c>
      <c r="E58" s="137"/>
      <c r="F58" s="137"/>
      <c r="G58" s="137">
        <f>'将来負担比率（分子）の構造'!J$50</f>
        <v>9673</v>
      </c>
      <c r="H58" s="137"/>
      <c r="I58" s="137"/>
      <c r="J58" s="137">
        <f>'将来負担比率（分子）の構造'!K$50</f>
        <v>10226</v>
      </c>
      <c r="K58" s="137"/>
      <c r="L58" s="137"/>
      <c r="M58" s="137">
        <f>'将来負担比率（分子）の構造'!L$50</f>
        <v>10847</v>
      </c>
      <c r="N58" s="137"/>
      <c r="O58" s="137"/>
      <c r="P58" s="137">
        <f>'将来負担比率（分子）の構造'!M$50</f>
        <v>11674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183</v>
      </c>
      <c r="C61" s="137"/>
      <c r="D61" s="137"/>
      <c r="E61" s="137">
        <f>'将来負担比率（分子）の構造'!J$46</f>
        <v>152</v>
      </c>
      <c r="F61" s="137"/>
      <c r="G61" s="137"/>
      <c r="H61" s="137">
        <f>'将来負担比率（分子）の構造'!K$46</f>
        <v>72</v>
      </c>
      <c r="I61" s="137"/>
      <c r="J61" s="137"/>
      <c r="K61" s="137">
        <f>'将来負担比率（分子）の構造'!L$46</f>
        <v>32</v>
      </c>
      <c r="L61" s="137"/>
      <c r="M61" s="137"/>
      <c r="N61" s="137">
        <f>'将来負担比率（分子）の構造'!M$46</f>
        <v>5</v>
      </c>
      <c r="O61" s="137"/>
      <c r="P61" s="137"/>
    </row>
    <row r="62" spans="1:16">
      <c r="A62" s="137" t="s">
        <v>29</v>
      </c>
      <c r="B62" s="137">
        <f>'将来負担比率（分子）の構造'!I$45</f>
        <v>16061</v>
      </c>
      <c r="C62" s="137"/>
      <c r="D62" s="137"/>
      <c r="E62" s="137">
        <f>'将来負担比率（分子）の構造'!J$45</f>
        <v>15578</v>
      </c>
      <c r="F62" s="137"/>
      <c r="G62" s="137"/>
      <c r="H62" s="137">
        <f>'将来負担比率（分子）の構造'!K$45</f>
        <v>14430</v>
      </c>
      <c r="I62" s="137"/>
      <c r="J62" s="137"/>
      <c r="K62" s="137">
        <f>'将来負担比率（分子）の構造'!L$45</f>
        <v>13672</v>
      </c>
      <c r="L62" s="137"/>
      <c r="M62" s="137"/>
      <c r="N62" s="137">
        <f>'将来負担比率（分子）の構造'!M$45</f>
        <v>14613</v>
      </c>
      <c r="O62" s="137"/>
      <c r="P62" s="137"/>
    </row>
    <row r="63" spans="1:16">
      <c r="A63" s="137" t="s">
        <v>28</v>
      </c>
      <c r="B63" s="137">
        <f>'将来負担比率（分子）の構造'!I$44</f>
        <v>937</v>
      </c>
      <c r="C63" s="137"/>
      <c r="D63" s="137"/>
      <c r="E63" s="137">
        <f>'将来負担比率（分子）の構造'!J$44</f>
        <v>928</v>
      </c>
      <c r="F63" s="137"/>
      <c r="G63" s="137"/>
      <c r="H63" s="137">
        <f>'将来負担比率（分子）の構造'!K$44</f>
        <v>1463</v>
      </c>
      <c r="I63" s="137"/>
      <c r="J63" s="137"/>
      <c r="K63" s="137">
        <f>'将来負担比率（分子）の構造'!L$44</f>
        <v>1221</v>
      </c>
      <c r="L63" s="137"/>
      <c r="M63" s="137"/>
      <c r="N63" s="137">
        <f>'将来負担比率（分子）の構造'!M$44</f>
        <v>1054</v>
      </c>
      <c r="O63" s="137"/>
      <c r="P63" s="137"/>
    </row>
    <row r="64" spans="1:16">
      <c r="A64" s="137" t="s">
        <v>27</v>
      </c>
      <c r="B64" s="137">
        <f>'将来負担比率（分子）の構造'!I$43</f>
        <v>16131</v>
      </c>
      <c r="C64" s="137"/>
      <c r="D64" s="137"/>
      <c r="E64" s="137">
        <f>'将来負担比率（分子）の構造'!J$43</f>
        <v>16245</v>
      </c>
      <c r="F64" s="137"/>
      <c r="G64" s="137"/>
      <c r="H64" s="137">
        <f>'将来負担比率（分子）の構造'!K$43</f>
        <v>15550</v>
      </c>
      <c r="I64" s="137"/>
      <c r="J64" s="137"/>
      <c r="K64" s="137">
        <f>'将来負担比率（分子）の構造'!L$43</f>
        <v>14660</v>
      </c>
      <c r="L64" s="137"/>
      <c r="M64" s="137"/>
      <c r="N64" s="137">
        <f>'将来負担比率（分子）の構造'!M$43</f>
        <v>13631</v>
      </c>
      <c r="O64" s="137"/>
      <c r="P64" s="137"/>
    </row>
    <row r="65" spans="1:16">
      <c r="A65" s="137" t="s">
        <v>26</v>
      </c>
      <c r="B65" s="137">
        <f>'将来負担比率（分子）の構造'!I$42</f>
        <v>14457</v>
      </c>
      <c r="C65" s="137"/>
      <c r="D65" s="137"/>
      <c r="E65" s="137">
        <f>'将来負担比率（分子）の構造'!J$42</f>
        <v>12191</v>
      </c>
      <c r="F65" s="137"/>
      <c r="G65" s="137"/>
      <c r="H65" s="137">
        <f>'将来負担比率（分子）の構造'!K$42</f>
        <v>10585</v>
      </c>
      <c r="I65" s="137"/>
      <c r="J65" s="137"/>
      <c r="K65" s="137">
        <f>'将来負担比率（分子）の構造'!L$42</f>
        <v>8649</v>
      </c>
      <c r="L65" s="137"/>
      <c r="M65" s="137"/>
      <c r="N65" s="137">
        <f>'将来負担比率（分子）の構造'!M$42</f>
        <v>9349</v>
      </c>
      <c r="O65" s="137"/>
      <c r="P65" s="137"/>
    </row>
    <row r="66" spans="1:16">
      <c r="A66" s="137" t="s">
        <v>25</v>
      </c>
      <c r="B66" s="137">
        <f>'将来負担比率（分子）の構造'!I$41</f>
        <v>89160</v>
      </c>
      <c r="C66" s="137"/>
      <c r="D66" s="137"/>
      <c r="E66" s="137">
        <f>'将来負担比率（分子）の構造'!J$41</f>
        <v>91474</v>
      </c>
      <c r="F66" s="137"/>
      <c r="G66" s="137"/>
      <c r="H66" s="137">
        <f>'将来負担比率（分子）の構造'!K$41</f>
        <v>97992</v>
      </c>
      <c r="I66" s="137"/>
      <c r="J66" s="137"/>
      <c r="K66" s="137">
        <f>'将来負担比率（分子）の構造'!L$41</f>
        <v>98742</v>
      </c>
      <c r="L66" s="137"/>
      <c r="M66" s="137"/>
      <c r="N66" s="137">
        <f>'将来負担比率（分子）の構造'!M$41</f>
        <v>101060</v>
      </c>
      <c r="O66" s="137"/>
      <c r="P66" s="137"/>
    </row>
    <row r="67" spans="1:16">
      <c r="A67" s="137" t="s">
        <v>64</v>
      </c>
      <c r="B67" s="137" t="e">
        <f>NA()</f>
        <v>#N/A</v>
      </c>
      <c r="C67" s="137">
        <f>IF(ISNUMBER('将来負担比率（分子）の構造'!I$53), IF('将来負担比率（分子）の構造'!I$53 &lt; 0, 0, '将来負担比率（分子）の構造'!I$53), NA())</f>
        <v>38605</v>
      </c>
      <c r="D67" s="137" t="e">
        <f>NA()</f>
        <v>#N/A</v>
      </c>
      <c r="E67" s="137" t="e">
        <f>NA()</f>
        <v>#N/A</v>
      </c>
      <c r="F67" s="137">
        <f>IF(ISNUMBER('将来負担比率（分子）の構造'!J$53), IF('将来負担比率（分子）の構造'!J$53 &lt; 0, 0, '将来負担比率（分子）の構造'!J$53), NA())</f>
        <v>35670</v>
      </c>
      <c r="G67" s="137" t="e">
        <f>NA()</f>
        <v>#N/A</v>
      </c>
      <c r="H67" s="137" t="e">
        <f>NA()</f>
        <v>#N/A</v>
      </c>
      <c r="I67" s="137">
        <f>IF(ISNUMBER('将来負担比率（分子）の構造'!K$53), IF('将来負担比率（分子）の構造'!K$53 &lt; 0, 0, '将来負担比率（分子）の構造'!K$53), NA())</f>
        <v>38124</v>
      </c>
      <c r="J67" s="137" t="e">
        <f>NA()</f>
        <v>#N/A</v>
      </c>
      <c r="K67" s="137" t="e">
        <f>NA()</f>
        <v>#N/A</v>
      </c>
      <c r="L67" s="137">
        <f>IF(ISNUMBER('将来負担比率（分子）の構造'!L$53), IF('将来負担比率（分子）の構造'!L$53 &lt; 0, 0, '将来負担比率（分子）の構造'!L$53), NA())</f>
        <v>36422</v>
      </c>
      <c r="M67" s="137" t="e">
        <f>NA()</f>
        <v>#N/A</v>
      </c>
      <c r="N67" s="137" t="e">
        <f>NA()</f>
        <v>#N/A</v>
      </c>
      <c r="O67" s="137">
        <f>IF(ISNUMBER('将来負担比率（分子）の構造'!M$53), IF('将来負担比率（分子）の構造'!M$53 &lt; 0, 0, '将来負担比率（分子）の構造'!M$53), NA())</f>
        <v>37701</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5" zoomScaleNormal="55" workbookViewId="0">
      <selection activeCell="AR48" sqref="AR4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56225902</v>
      </c>
      <c r="S5" s="585"/>
      <c r="T5" s="585"/>
      <c r="U5" s="585"/>
      <c r="V5" s="585"/>
      <c r="W5" s="585"/>
      <c r="X5" s="585"/>
      <c r="Y5" s="586"/>
      <c r="Z5" s="587">
        <v>50.1</v>
      </c>
      <c r="AA5" s="587"/>
      <c r="AB5" s="587"/>
      <c r="AC5" s="587"/>
      <c r="AD5" s="588">
        <v>52142519</v>
      </c>
      <c r="AE5" s="588"/>
      <c r="AF5" s="588"/>
      <c r="AG5" s="588"/>
      <c r="AH5" s="588"/>
      <c r="AI5" s="588"/>
      <c r="AJ5" s="588"/>
      <c r="AK5" s="588"/>
      <c r="AL5" s="589">
        <v>85.8</v>
      </c>
      <c r="AM5" s="590"/>
      <c r="AN5" s="590"/>
      <c r="AO5" s="591"/>
      <c r="AP5" s="581" t="s">
        <v>211</v>
      </c>
      <c r="AQ5" s="582"/>
      <c r="AR5" s="582"/>
      <c r="AS5" s="582"/>
      <c r="AT5" s="582"/>
      <c r="AU5" s="582"/>
      <c r="AV5" s="582"/>
      <c r="AW5" s="582"/>
      <c r="AX5" s="582"/>
      <c r="AY5" s="582"/>
      <c r="AZ5" s="582"/>
      <c r="BA5" s="582"/>
      <c r="BB5" s="582"/>
      <c r="BC5" s="582"/>
      <c r="BD5" s="582"/>
      <c r="BE5" s="582"/>
      <c r="BF5" s="583"/>
      <c r="BG5" s="595">
        <v>50458759</v>
      </c>
      <c r="BH5" s="596"/>
      <c r="BI5" s="596"/>
      <c r="BJ5" s="596"/>
      <c r="BK5" s="596"/>
      <c r="BL5" s="596"/>
      <c r="BM5" s="596"/>
      <c r="BN5" s="597"/>
      <c r="BO5" s="598">
        <v>89.7</v>
      </c>
      <c r="BP5" s="598"/>
      <c r="BQ5" s="598"/>
      <c r="BR5" s="598"/>
      <c r="BS5" s="599">
        <v>664929</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721727</v>
      </c>
      <c r="S6" s="596"/>
      <c r="T6" s="596"/>
      <c r="U6" s="596"/>
      <c r="V6" s="596"/>
      <c r="W6" s="596"/>
      <c r="X6" s="596"/>
      <c r="Y6" s="597"/>
      <c r="Z6" s="598">
        <v>0.6</v>
      </c>
      <c r="AA6" s="598"/>
      <c r="AB6" s="598"/>
      <c r="AC6" s="598"/>
      <c r="AD6" s="599">
        <v>721727</v>
      </c>
      <c r="AE6" s="599"/>
      <c r="AF6" s="599"/>
      <c r="AG6" s="599"/>
      <c r="AH6" s="599"/>
      <c r="AI6" s="599"/>
      <c r="AJ6" s="599"/>
      <c r="AK6" s="599"/>
      <c r="AL6" s="600">
        <v>1.2</v>
      </c>
      <c r="AM6" s="601"/>
      <c r="AN6" s="601"/>
      <c r="AO6" s="602"/>
      <c r="AP6" s="592" t="s">
        <v>216</v>
      </c>
      <c r="AQ6" s="593"/>
      <c r="AR6" s="593"/>
      <c r="AS6" s="593"/>
      <c r="AT6" s="593"/>
      <c r="AU6" s="593"/>
      <c r="AV6" s="593"/>
      <c r="AW6" s="593"/>
      <c r="AX6" s="593"/>
      <c r="AY6" s="593"/>
      <c r="AZ6" s="593"/>
      <c r="BA6" s="593"/>
      <c r="BB6" s="593"/>
      <c r="BC6" s="593"/>
      <c r="BD6" s="593"/>
      <c r="BE6" s="593"/>
      <c r="BF6" s="594"/>
      <c r="BG6" s="595">
        <v>50458759</v>
      </c>
      <c r="BH6" s="596"/>
      <c r="BI6" s="596"/>
      <c r="BJ6" s="596"/>
      <c r="BK6" s="596"/>
      <c r="BL6" s="596"/>
      <c r="BM6" s="596"/>
      <c r="BN6" s="597"/>
      <c r="BO6" s="598">
        <v>89.7</v>
      </c>
      <c r="BP6" s="598"/>
      <c r="BQ6" s="598"/>
      <c r="BR6" s="598"/>
      <c r="BS6" s="599">
        <v>664929</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640559</v>
      </c>
      <c r="CS6" s="596"/>
      <c r="CT6" s="596"/>
      <c r="CU6" s="596"/>
      <c r="CV6" s="596"/>
      <c r="CW6" s="596"/>
      <c r="CX6" s="596"/>
      <c r="CY6" s="597"/>
      <c r="CZ6" s="598">
        <v>0.6</v>
      </c>
      <c r="DA6" s="598"/>
      <c r="DB6" s="598"/>
      <c r="DC6" s="598"/>
      <c r="DD6" s="604" t="s">
        <v>218</v>
      </c>
      <c r="DE6" s="596"/>
      <c r="DF6" s="596"/>
      <c r="DG6" s="596"/>
      <c r="DH6" s="596"/>
      <c r="DI6" s="596"/>
      <c r="DJ6" s="596"/>
      <c r="DK6" s="596"/>
      <c r="DL6" s="596"/>
      <c r="DM6" s="596"/>
      <c r="DN6" s="596"/>
      <c r="DO6" s="596"/>
      <c r="DP6" s="597"/>
      <c r="DQ6" s="604">
        <v>640559</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45626</v>
      </c>
      <c r="S7" s="596"/>
      <c r="T7" s="596"/>
      <c r="U7" s="596"/>
      <c r="V7" s="596"/>
      <c r="W7" s="596"/>
      <c r="X7" s="596"/>
      <c r="Y7" s="597"/>
      <c r="Z7" s="598">
        <v>0</v>
      </c>
      <c r="AA7" s="598"/>
      <c r="AB7" s="598"/>
      <c r="AC7" s="598"/>
      <c r="AD7" s="599">
        <v>45626</v>
      </c>
      <c r="AE7" s="599"/>
      <c r="AF7" s="599"/>
      <c r="AG7" s="599"/>
      <c r="AH7" s="599"/>
      <c r="AI7" s="599"/>
      <c r="AJ7" s="599"/>
      <c r="AK7" s="599"/>
      <c r="AL7" s="600">
        <v>0.1</v>
      </c>
      <c r="AM7" s="601"/>
      <c r="AN7" s="601"/>
      <c r="AO7" s="602"/>
      <c r="AP7" s="592" t="s">
        <v>220</v>
      </c>
      <c r="AQ7" s="593"/>
      <c r="AR7" s="593"/>
      <c r="AS7" s="593"/>
      <c r="AT7" s="593"/>
      <c r="AU7" s="593"/>
      <c r="AV7" s="593"/>
      <c r="AW7" s="593"/>
      <c r="AX7" s="593"/>
      <c r="AY7" s="593"/>
      <c r="AZ7" s="593"/>
      <c r="BA7" s="593"/>
      <c r="BB7" s="593"/>
      <c r="BC7" s="593"/>
      <c r="BD7" s="593"/>
      <c r="BE7" s="593"/>
      <c r="BF7" s="594"/>
      <c r="BG7" s="595">
        <v>25238619</v>
      </c>
      <c r="BH7" s="596"/>
      <c r="BI7" s="596"/>
      <c r="BJ7" s="596"/>
      <c r="BK7" s="596"/>
      <c r="BL7" s="596"/>
      <c r="BM7" s="596"/>
      <c r="BN7" s="597"/>
      <c r="BO7" s="598">
        <v>44.9</v>
      </c>
      <c r="BP7" s="598"/>
      <c r="BQ7" s="598"/>
      <c r="BR7" s="598"/>
      <c r="BS7" s="599">
        <v>664929</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10071522</v>
      </c>
      <c r="CS7" s="596"/>
      <c r="CT7" s="596"/>
      <c r="CU7" s="596"/>
      <c r="CV7" s="596"/>
      <c r="CW7" s="596"/>
      <c r="CX7" s="596"/>
      <c r="CY7" s="597"/>
      <c r="CZ7" s="598">
        <v>9.3000000000000007</v>
      </c>
      <c r="DA7" s="598"/>
      <c r="DB7" s="598"/>
      <c r="DC7" s="598"/>
      <c r="DD7" s="604">
        <v>412987</v>
      </c>
      <c r="DE7" s="596"/>
      <c r="DF7" s="596"/>
      <c r="DG7" s="596"/>
      <c r="DH7" s="596"/>
      <c r="DI7" s="596"/>
      <c r="DJ7" s="596"/>
      <c r="DK7" s="596"/>
      <c r="DL7" s="596"/>
      <c r="DM7" s="596"/>
      <c r="DN7" s="596"/>
      <c r="DO7" s="596"/>
      <c r="DP7" s="597"/>
      <c r="DQ7" s="604">
        <v>8594275</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190068</v>
      </c>
      <c r="S8" s="596"/>
      <c r="T8" s="596"/>
      <c r="U8" s="596"/>
      <c r="V8" s="596"/>
      <c r="W8" s="596"/>
      <c r="X8" s="596"/>
      <c r="Y8" s="597"/>
      <c r="Z8" s="598">
        <v>0.2</v>
      </c>
      <c r="AA8" s="598"/>
      <c r="AB8" s="598"/>
      <c r="AC8" s="598"/>
      <c r="AD8" s="599">
        <v>190068</v>
      </c>
      <c r="AE8" s="599"/>
      <c r="AF8" s="599"/>
      <c r="AG8" s="599"/>
      <c r="AH8" s="599"/>
      <c r="AI8" s="599"/>
      <c r="AJ8" s="599"/>
      <c r="AK8" s="599"/>
      <c r="AL8" s="600">
        <v>0.3</v>
      </c>
      <c r="AM8" s="601"/>
      <c r="AN8" s="601"/>
      <c r="AO8" s="602"/>
      <c r="AP8" s="592" t="s">
        <v>223</v>
      </c>
      <c r="AQ8" s="593"/>
      <c r="AR8" s="593"/>
      <c r="AS8" s="593"/>
      <c r="AT8" s="593"/>
      <c r="AU8" s="593"/>
      <c r="AV8" s="593"/>
      <c r="AW8" s="593"/>
      <c r="AX8" s="593"/>
      <c r="AY8" s="593"/>
      <c r="AZ8" s="593"/>
      <c r="BA8" s="593"/>
      <c r="BB8" s="593"/>
      <c r="BC8" s="593"/>
      <c r="BD8" s="593"/>
      <c r="BE8" s="593"/>
      <c r="BF8" s="594"/>
      <c r="BG8" s="595">
        <v>606678</v>
      </c>
      <c r="BH8" s="596"/>
      <c r="BI8" s="596"/>
      <c r="BJ8" s="596"/>
      <c r="BK8" s="596"/>
      <c r="BL8" s="596"/>
      <c r="BM8" s="596"/>
      <c r="BN8" s="597"/>
      <c r="BO8" s="598">
        <v>1.1000000000000001</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45958004</v>
      </c>
      <c r="CS8" s="596"/>
      <c r="CT8" s="596"/>
      <c r="CU8" s="596"/>
      <c r="CV8" s="596"/>
      <c r="CW8" s="596"/>
      <c r="CX8" s="596"/>
      <c r="CY8" s="597"/>
      <c r="CZ8" s="598">
        <v>42.3</v>
      </c>
      <c r="DA8" s="598"/>
      <c r="DB8" s="598"/>
      <c r="DC8" s="598"/>
      <c r="DD8" s="604">
        <v>850032</v>
      </c>
      <c r="DE8" s="596"/>
      <c r="DF8" s="596"/>
      <c r="DG8" s="596"/>
      <c r="DH8" s="596"/>
      <c r="DI8" s="596"/>
      <c r="DJ8" s="596"/>
      <c r="DK8" s="596"/>
      <c r="DL8" s="596"/>
      <c r="DM8" s="596"/>
      <c r="DN8" s="596"/>
      <c r="DO8" s="596"/>
      <c r="DP8" s="597"/>
      <c r="DQ8" s="604">
        <v>23248659</v>
      </c>
      <c r="DR8" s="596"/>
      <c r="DS8" s="596"/>
      <c r="DT8" s="596"/>
      <c r="DU8" s="596"/>
      <c r="DV8" s="596"/>
      <c r="DW8" s="596"/>
      <c r="DX8" s="596"/>
      <c r="DY8" s="596"/>
      <c r="DZ8" s="596"/>
      <c r="EA8" s="596"/>
      <c r="EB8" s="596"/>
      <c r="EC8" s="605"/>
    </row>
    <row r="9" spans="2:143" ht="11.25" customHeight="1">
      <c r="B9" s="592" t="s">
        <v>226</v>
      </c>
      <c r="C9" s="593"/>
      <c r="D9" s="593"/>
      <c r="E9" s="593"/>
      <c r="F9" s="593"/>
      <c r="G9" s="593"/>
      <c r="H9" s="593"/>
      <c r="I9" s="593"/>
      <c r="J9" s="593"/>
      <c r="K9" s="593"/>
      <c r="L9" s="593"/>
      <c r="M9" s="593"/>
      <c r="N9" s="593"/>
      <c r="O9" s="593"/>
      <c r="P9" s="593"/>
      <c r="Q9" s="594"/>
      <c r="R9" s="595">
        <v>115884</v>
      </c>
      <c r="S9" s="596"/>
      <c r="T9" s="596"/>
      <c r="U9" s="596"/>
      <c r="V9" s="596"/>
      <c r="W9" s="596"/>
      <c r="X9" s="596"/>
      <c r="Y9" s="597"/>
      <c r="Z9" s="598">
        <v>0.1</v>
      </c>
      <c r="AA9" s="598"/>
      <c r="AB9" s="598"/>
      <c r="AC9" s="598"/>
      <c r="AD9" s="599">
        <v>115884</v>
      </c>
      <c r="AE9" s="599"/>
      <c r="AF9" s="599"/>
      <c r="AG9" s="599"/>
      <c r="AH9" s="599"/>
      <c r="AI9" s="599"/>
      <c r="AJ9" s="599"/>
      <c r="AK9" s="599"/>
      <c r="AL9" s="600">
        <v>0.2</v>
      </c>
      <c r="AM9" s="601"/>
      <c r="AN9" s="601"/>
      <c r="AO9" s="602"/>
      <c r="AP9" s="592" t="s">
        <v>227</v>
      </c>
      <c r="AQ9" s="593"/>
      <c r="AR9" s="593"/>
      <c r="AS9" s="593"/>
      <c r="AT9" s="593"/>
      <c r="AU9" s="593"/>
      <c r="AV9" s="593"/>
      <c r="AW9" s="593"/>
      <c r="AX9" s="593"/>
      <c r="AY9" s="593"/>
      <c r="AZ9" s="593"/>
      <c r="BA9" s="593"/>
      <c r="BB9" s="593"/>
      <c r="BC9" s="593"/>
      <c r="BD9" s="593"/>
      <c r="BE9" s="593"/>
      <c r="BF9" s="594"/>
      <c r="BG9" s="595">
        <v>20140661</v>
      </c>
      <c r="BH9" s="596"/>
      <c r="BI9" s="596"/>
      <c r="BJ9" s="596"/>
      <c r="BK9" s="596"/>
      <c r="BL9" s="596"/>
      <c r="BM9" s="596"/>
      <c r="BN9" s="597"/>
      <c r="BO9" s="598">
        <v>35.799999999999997</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13073297</v>
      </c>
      <c r="CS9" s="596"/>
      <c r="CT9" s="596"/>
      <c r="CU9" s="596"/>
      <c r="CV9" s="596"/>
      <c r="CW9" s="596"/>
      <c r="CX9" s="596"/>
      <c r="CY9" s="597"/>
      <c r="CZ9" s="598">
        <v>12</v>
      </c>
      <c r="DA9" s="598"/>
      <c r="DB9" s="598"/>
      <c r="DC9" s="598"/>
      <c r="DD9" s="604">
        <v>5372961</v>
      </c>
      <c r="DE9" s="596"/>
      <c r="DF9" s="596"/>
      <c r="DG9" s="596"/>
      <c r="DH9" s="596"/>
      <c r="DI9" s="596"/>
      <c r="DJ9" s="596"/>
      <c r="DK9" s="596"/>
      <c r="DL9" s="596"/>
      <c r="DM9" s="596"/>
      <c r="DN9" s="596"/>
      <c r="DO9" s="596"/>
      <c r="DP9" s="597"/>
      <c r="DQ9" s="604">
        <v>7267196</v>
      </c>
      <c r="DR9" s="596"/>
      <c r="DS9" s="596"/>
      <c r="DT9" s="596"/>
      <c r="DU9" s="596"/>
      <c r="DV9" s="596"/>
      <c r="DW9" s="596"/>
      <c r="DX9" s="596"/>
      <c r="DY9" s="596"/>
      <c r="DZ9" s="596"/>
      <c r="EA9" s="596"/>
      <c r="EB9" s="596"/>
      <c r="EC9" s="605"/>
    </row>
    <row r="10" spans="2:143" ht="11.25" customHeight="1">
      <c r="B10" s="592" t="s">
        <v>229</v>
      </c>
      <c r="C10" s="593"/>
      <c r="D10" s="593"/>
      <c r="E10" s="593"/>
      <c r="F10" s="593"/>
      <c r="G10" s="593"/>
      <c r="H10" s="593"/>
      <c r="I10" s="593"/>
      <c r="J10" s="593"/>
      <c r="K10" s="593"/>
      <c r="L10" s="593"/>
      <c r="M10" s="593"/>
      <c r="N10" s="593"/>
      <c r="O10" s="593"/>
      <c r="P10" s="593"/>
      <c r="Q10" s="594"/>
      <c r="R10" s="595">
        <v>5187966</v>
      </c>
      <c r="S10" s="596"/>
      <c r="T10" s="596"/>
      <c r="U10" s="596"/>
      <c r="V10" s="596"/>
      <c r="W10" s="596"/>
      <c r="X10" s="596"/>
      <c r="Y10" s="597"/>
      <c r="Z10" s="598">
        <v>4.5999999999999996</v>
      </c>
      <c r="AA10" s="598"/>
      <c r="AB10" s="598"/>
      <c r="AC10" s="598"/>
      <c r="AD10" s="599">
        <v>5187966</v>
      </c>
      <c r="AE10" s="599"/>
      <c r="AF10" s="599"/>
      <c r="AG10" s="599"/>
      <c r="AH10" s="599"/>
      <c r="AI10" s="599"/>
      <c r="AJ10" s="599"/>
      <c r="AK10" s="599"/>
      <c r="AL10" s="600">
        <v>8.5</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1009886</v>
      </c>
      <c r="BH10" s="596"/>
      <c r="BI10" s="596"/>
      <c r="BJ10" s="596"/>
      <c r="BK10" s="596"/>
      <c r="BL10" s="596"/>
      <c r="BM10" s="596"/>
      <c r="BN10" s="597"/>
      <c r="BO10" s="598">
        <v>1.8</v>
      </c>
      <c r="BP10" s="598"/>
      <c r="BQ10" s="598"/>
      <c r="BR10" s="598"/>
      <c r="BS10" s="604" t="s">
        <v>224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v>182981</v>
      </c>
      <c r="CS10" s="596"/>
      <c r="CT10" s="596"/>
      <c r="CU10" s="596"/>
      <c r="CV10" s="596"/>
      <c r="CW10" s="596"/>
      <c r="CX10" s="596"/>
      <c r="CY10" s="597"/>
      <c r="CZ10" s="598">
        <v>0.2</v>
      </c>
      <c r="DA10" s="598"/>
      <c r="DB10" s="598"/>
      <c r="DC10" s="598"/>
      <c r="DD10" s="604" t="s">
        <v>224</v>
      </c>
      <c r="DE10" s="596"/>
      <c r="DF10" s="596"/>
      <c r="DG10" s="596"/>
      <c r="DH10" s="596"/>
      <c r="DI10" s="596"/>
      <c r="DJ10" s="596"/>
      <c r="DK10" s="596"/>
      <c r="DL10" s="596"/>
      <c r="DM10" s="596"/>
      <c r="DN10" s="596"/>
      <c r="DO10" s="596"/>
      <c r="DP10" s="597"/>
      <c r="DQ10" s="604">
        <v>144531</v>
      </c>
      <c r="DR10" s="596"/>
      <c r="DS10" s="596"/>
      <c r="DT10" s="596"/>
      <c r="DU10" s="596"/>
      <c r="DV10" s="596"/>
      <c r="DW10" s="596"/>
      <c r="DX10" s="596"/>
      <c r="DY10" s="596"/>
      <c r="DZ10" s="596"/>
      <c r="EA10" s="596"/>
      <c r="EB10" s="596"/>
      <c r="EC10" s="605"/>
    </row>
    <row r="11" spans="2:143" ht="11.25" customHeight="1">
      <c r="B11" s="592" t="s">
        <v>232</v>
      </c>
      <c r="C11" s="593"/>
      <c r="D11" s="593"/>
      <c r="E11" s="593"/>
      <c r="F11" s="593"/>
      <c r="G11" s="593"/>
      <c r="H11" s="593"/>
      <c r="I11" s="593"/>
      <c r="J11" s="593"/>
      <c r="K11" s="593"/>
      <c r="L11" s="593"/>
      <c r="M11" s="593"/>
      <c r="N11" s="593"/>
      <c r="O11" s="593"/>
      <c r="P11" s="593"/>
      <c r="Q11" s="594"/>
      <c r="R11" s="595">
        <v>52766</v>
      </c>
      <c r="S11" s="596"/>
      <c r="T11" s="596"/>
      <c r="U11" s="596"/>
      <c r="V11" s="596"/>
      <c r="W11" s="596"/>
      <c r="X11" s="596"/>
      <c r="Y11" s="597"/>
      <c r="Z11" s="598">
        <v>0</v>
      </c>
      <c r="AA11" s="598"/>
      <c r="AB11" s="598"/>
      <c r="AC11" s="598"/>
      <c r="AD11" s="599">
        <v>52766</v>
      </c>
      <c r="AE11" s="599"/>
      <c r="AF11" s="599"/>
      <c r="AG11" s="599"/>
      <c r="AH11" s="599"/>
      <c r="AI11" s="599"/>
      <c r="AJ11" s="599"/>
      <c r="AK11" s="599"/>
      <c r="AL11" s="600">
        <v>0.1</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3481394</v>
      </c>
      <c r="BH11" s="596"/>
      <c r="BI11" s="596"/>
      <c r="BJ11" s="596"/>
      <c r="BK11" s="596"/>
      <c r="BL11" s="596"/>
      <c r="BM11" s="596"/>
      <c r="BN11" s="597"/>
      <c r="BO11" s="598">
        <v>6.2</v>
      </c>
      <c r="BP11" s="598"/>
      <c r="BQ11" s="598"/>
      <c r="BR11" s="598"/>
      <c r="BS11" s="604">
        <v>664929</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576863</v>
      </c>
      <c r="CS11" s="596"/>
      <c r="CT11" s="596"/>
      <c r="CU11" s="596"/>
      <c r="CV11" s="596"/>
      <c r="CW11" s="596"/>
      <c r="CX11" s="596"/>
      <c r="CY11" s="597"/>
      <c r="CZ11" s="598">
        <v>0.5</v>
      </c>
      <c r="DA11" s="598"/>
      <c r="DB11" s="598"/>
      <c r="DC11" s="598"/>
      <c r="DD11" s="604">
        <v>90268</v>
      </c>
      <c r="DE11" s="596"/>
      <c r="DF11" s="596"/>
      <c r="DG11" s="596"/>
      <c r="DH11" s="596"/>
      <c r="DI11" s="596"/>
      <c r="DJ11" s="596"/>
      <c r="DK11" s="596"/>
      <c r="DL11" s="596"/>
      <c r="DM11" s="596"/>
      <c r="DN11" s="596"/>
      <c r="DO11" s="596"/>
      <c r="DP11" s="597"/>
      <c r="DQ11" s="604">
        <v>483976</v>
      </c>
      <c r="DR11" s="596"/>
      <c r="DS11" s="596"/>
      <c r="DT11" s="596"/>
      <c r="DU11" s="596"/>
      <c r="DV11" s="596"/>
      <c r="DW11" s="596"/>
      <c r="DX11" s="596"/>
      <c r="DY11" s="596"/>
      <c r="DZ11" s="596"/>
      <c r="EA11" s="596"/>
      <c r="EB11" s="596"/>
      <c r="EC11" s="605"/>
    </row>
    <row r="12" spans="2:143" ht="11.25" customHeight="1">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22396087</v>
      </c>
      <c r="BH12" s="596"/>
      <c r="BI12" s="596"/>
      <c r="BJ12" s="596"/>
      <c r="BK12" s="596"/>
      <c r="BL12" s="596"/>
      <c r="BM12" s="596"/>
      <c r="BN12" s="597"/>
      <c r="BO12" s="598">
        <v>39.799999999999997</v>
      </c>
      <c r="BP12" s="598"/>
      <c r="BQ12" s="598"/>
      <c r="BR12" s="598"/>
      <c r="BS12" s="604" t="s">
        <v>224</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1650664</v>
      </c>
      <c r="CS12" s="596"/>
      <c r="CT12" s="596"/>
      <c r="CU12" s="596"/>
      <c r="CV12" s="596"/>
      <c r="CW12" s="596"/>
      <c r="CX12" s="596"/>
      <c r="CY12" s="597"/>
      <c r="CZ12" s="598">
        <v>1.5</v>
      </c>
      <c r="DA12" s="598"/>
      <c r="DB12" s="598"/>
      <c r="DC12" s="598"/>
      <c r="DD12" s="604">
        <v>50875</v>
      </c>
      <c r="DE12" s="596"/>
      <c r="DF12" s="596"/>
      <c r="DG12" s="596"/>
      <c r="DH12" s="596"/>
      <c r="DI12" s="596"/>
      <c r="DJ12" s="596"/>
      <c r="DK12" s="596"/>
      <c r="DL12" s="596"/>
      <c r="DM12" s="596"/>
      <c r="DN12" s="596"/>
      <c r="DO12" s="596"/>
      <c r="DP12" s="597"/>
      <c r="DQ12" s="604">
        <v>763255</v>
      </c>
      <c r="DR12" s="596"/>
      <c r="DS12" s="596"/>
      <c r="DT12" s="596"/>
      <c r="DU12" s="596"/>
      <c r="DV12" s="596"/>
      <c r="DW12" s="596"/>
      <c r="DX12" s="596"/>
      <c r="DY12" s="596"/>
      <c r="DZ12" s="596"/>
      <c r="EA12" s="596"/>
      <c r="EB12" s="596"/>
      <c r="EC12" s="605"/>
    </row>
    <row r="13" spans="2:143" ht="11.25" customHeight="1">
      <c r="B13" s="592" t="s">
        <v>238</v>
      </c>
      <c r="C13" s="593"/>
      <c r="D13" s="593"/>
      <c r="E13" s="593"/>
      <c r="F13" s="593"/>
      <c r="G13" s="593"/>
      <c r="H13" s="593"/>
      <c r="I13" s="593"/>
      <c r="J13" s="593"/>
      <c r="K13" s="593"/>
      <c r="L13" s="593"/>
      <c r="M13" s="593"/>
      <c r="N13" s="593"/>
      <c r="O13" s="593"/>
      <c r="P13" s="593"/>
      <c r="Q13" s="594"/>
      <c r="R13" s="595">
        <v>227790</v>
      </c>
      <c r="S13" s="596"/>
      <c r="T13" s="596"/>
      <c r="U13" s="596"/>
      <c r="V13" s="596"/>
      <c r="W13" s="596"/>
      <c r="X13" s="596"/>
      <c r="Y13" s="597"/>
      <c r="Z13" s="598">
        <v>0.2</v>
      </c>
      <c r="AA13" s="598"/>
      <c r="AB13" s="598"/>
      <c r="AC13" s="598"/>
      <c r="AD13" s="599">
        <v>227790</v>
      </c>
      <c r="AE13" s="599"/>
      <c r="AF13" s="599"/>
      <c r="AG13" s="599"/>
      <c r="AH13" s="599"/>
      <c r="AI13" s="599"/>
      <c r="AJ13" s="599"/>
      <c r="AK13" s="599"/>
      <c r="AL13" s="600">
        <v>0.4</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22311543</v>
      </c>
      <c r="BH13" s="596"/>
      <c r="BI13" s="596"/>
      <c r="BJ13" s="596"/>
      <c r="BK13" s="596"/>
      <c r="BL13" s="596"/>
      <c r="BM13" s="596"/>
      <c r="BN13" s="597"/>
      <c r="BO13" s="598">
        <v>39.700000000000003</v>
      </c>
      <c r="BP13" s="598"/>
      <c r="BQ13" s="598"/>
      <c r="BR13" s="598"/>
      <c r="BS13" s="604" t="s">
        <v>224</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9813277</v>
      </c>
      <c r="CS13" s="596"/>
      <c r="CT13" s="596"/>
      <c r="CU13" s="596"/>
      <c r="CV13" s="596"/>
      <c r="CW13" s="596"/>
      <c r="CX13" s="596"/>
      <c r="CY13" s="597"/>
      <c r="CZ13" s="598">
        <v>9</v>
      </c>
      <c r="DA13" s="598"/>
      <c r="DB13" s="598"/>
      <c r="DC13" s="598"/>
      <c r="DD13" s="604">
        <v>3665525</v>
      </c>
      <c r="DE13" s="596"/>
      <c r="DF13" s="596"/>
      <c r="DG13" s="596"/>
      <c r="DH13" s="596"/>
      <c r="DI13" s="596"/>
      <c r="DJ13" s="596"/>
      <c r="DK13" s="596"/>
      <c r="DL13" s="596"/>
      <c r="DM13" s="596"/>
      <c r="DN13" s="596"/>
      <c r="DO13" s="596"/>
      <c r="DP13" s="597"/>
      <c r="DQ13" s="604">
        <v>6676578</v>
      </c>
      <c r="DR13" s="596"/>
      <c r="DS13" s="596"/>
      <c r="DT13" s="596"/>
      <c r="DU13" s="596"/>
      <c r="DV13" s="596"/>
      <c r="DW13" s="596"/>
      <c r="DX13" s="596"/>
      <c r="DY13" s="596"/>
      <c r="DZ13" s="596"/>
      <c r="EA13" s="596"/>
      <c r="EB13" s="596"/>
      <c r="EC13" s="605"/>
    </row>
    <row r="14" spans="2:143" ht="11.25" customHeight="1">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508123</v>
      </c>
      <c r="BH14" s="596"/>
      <c r="BI14" s="596"/>
      <c r="BJ14" s="596"/>
      <c r="BK14" s="596"/>
      <c r="BL14" s="596"/>
      <c r="BM14" s="596"/>
      <c r="BN14" s="597"/>
      <c r="BO14" s="598">
        <v>0.9</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4314326</v>
      </c>
      <c r="CS14" s="596"/>
      <c r="CT14" s="596"/>
      <c r="CU14" s="596"/>
      <c r="CV14" s="596"/>
      <c r="CW14" s="596"/>
      <c r="CX14" s="596"/>
      <c r="CY14" s="597"/>
      <c r="CZ14" s="598">
        <v>4</v>
      </c>
      <c r="DA14" s="598"/>
      <c r="DB14" s="598"/>
      <c r="DC14" s="598"/>
      <c r="DD14" s="604">
        <v>3838</v>
      </c>
      <c r="DE14" s="596"/>
      <c r="DF14" s="596"/>
      <c r="DG14" s="596"/>
      <c r="DH14" s="596"/>
      <c r="DI14" s="596"/>
      <c r="DJ14" s="596"/>
      <c r="DK14" s="596"/>
      <c r="DL14" s="596"/>
      <c r="DM14" s="596"/>
      <c r="DN14" s="596"/>
      <c r="DO14" s="596"/>
      <c r="DP14" s="597"/>
      <c r="DQ14" s="604">
        <v>4312023</v>
      </c>
      <c r="DR14" s="596"/>
      <c r="DS14" s="596"/>
      <c r="DT14" s="596"/>
      <c r="DU14" s="596"/>
      <c r="DV14" s="596"/>
      <c r="DW14" s="596"/>
      <c r="DX14" s="596"/>
      <c r="DY14" s="596"/>
      <c r="DZ14" s="596"/>
      <c r="EA14" s="596"/>
      <c r="EB14" s="596"/>
      <c r="EC14" s="605"/>
    </row>
    <row r="15" spans="2:143" ht="11.25" customHeight="1">
      <c r="B15" s="592" t="s">
        <v>244</v>
      </c>
      <c r="C15" s="593"/>
      <c r="D15" s="593"/>
      <c r="E15" s="593"/>
      <c r="F15" s="593"/>
      <c r="G15" s="593"/>
      <c r="H15" s="593"/>
      <c r="I15" s="593"/>
      <c r="J15" s="593"/>
      <c r="K15" s="593"/>
      <c r="L15" s="593"/>
      <c r="M15" s="593"/>
      <c r="N15" s="593"/>
      <c r="O15" s="593"/>
      <c r="P15" s="593"/>
      <c r="Q15" s="594"/>
      <c r="R15" s="595">
        <v>306023</v>
      </c>
      <c r="S15" s="596"/>
      <c r="T15" s="596"/>
      <c r="U15" s="596"/>
      <c r="V15" s="596"/>
      <c r="W15" s="596"/>
      <c r="X15" s="596"/>
      <c r="Y15" s="597"/>
      <c r="Z15" s="598">
        <v>0.3</v>
      </c>
      <c r="AA15" s="598"/>
      <c r="AB15" s="598"/>
      <c r="AC15" s="598"/>
      <c r="AD15" s="599">
        <v>306023</v>
      </c>
      <c r="AE15" s="599"/>
      <c r="AF15" s="599"/>
      <c r="AG15" s="599"/>
      <c r="AH15" s="599"/>
      <c r="AI15" s="599"/>
      <c r="AJ15" s="599"/>
      <c r="AK15" s="599"/>
      <c r="AL15" s="600">
        <v>0.5</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2172441</v>
      </c>
      <c r="BH15" s="596"/>
      <c r="BI15" s="596"/>
      <c r="BJ15" s="596"/>
      <c r="BK15" s="596"/>
      <c r="BL15" s="596"/>
      <c r="BM15" s="596"/>
      <c r="BN15" s="597"/>
      <c r="BO15" s="598">
        <v>3.9</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13047969</v>
      </c>
      <c r="CS15" s="596"/>
      <c r="CT15" s="596"/>
      <c r="CU15" s="596"/>
      <c r="CV15" s="596"/>
      <c r="CW15" s="596"/>
      <c r="CX15" s="596"/>
      <c r="CY15" s="597"/>
      <c r="CZ15" s="598">
        <v>12</v>
      </c>
      <c r="DA15" s="598"/>
      <c r="DB15" s="598"/>
      <c r="DC15" s="598"/>
      <c r="DD15" s="604">
        <v>2293766</v>
      </c>
      <c r="DE15" s="596"/>
      <c r="DF15" s="596"/>
      <c r="DG15" s="596"/>
      <c r="DH15" s="596"/>
      <c r="DI15" s="596"/>
      <c r="DJ15" s="596"/>
      <c r="DK15" s="596"/>
      <c r="DL15" s="596"/>
      <c r="DM15" s="596"/>
      <c r="DN15" s="596"/>
      <c r="DO15" s="596"/>
      <c r="DP15" s="597"/>
      <c r="DQ15" s="604">
        <v>9070865</v>
      </c>
      <c r="DR15" s="596"/>
      <c r="DS15" s="596"/>
      <c r="DT15" s="596"/>
      <c r="DU15" s="596"/>
      <c r="DV15" s="596"/>
      <c r="DW15" s="596"/>
      <c r="DX15" s="596"/>
      <c r="DY15" s="596"/>
      <c r="DZ15" s="596"/>
      <c r="EA15" s="596"/>
      <c r="EB15" s="596"/>
      <c r="EC15" s="605"/>
    </row>
    <row r="16" spans="2:143" ht="11.25" customHeight="1">
      <c r="B16" s="592" t="s">
        <v>247</v>
      </c>
      <c r="C16" s="593"/>
      <c r="D16" s="593"/>
      <c r="E16" s="593"/>
      <c r="F16" s="593"/>
      <c r="G16" s="593"/>
      <c r="H16" s="593"/>
      <c r="I16" s="593"/>
      <c r="J16" s="593"/>
      <c r="K16" s="593"/>
      <c r="L16" s="593"/>
      <c r="M16" s="593"/>
      <c r="N16" s="593"/>
      <c r="O16" s="593"/>
      <c r="P16" s="593"/>
      <c r="Q16" s="594"/>
      <c r="R16" s="595">
        <v>1644970</v>
      </c>
      <c r="S16" s="596"/>
      <c r="T16" s="596"/>
      <c r="U16" s="596"/>
      <c r="V16" s="596"/>
      <c r="W16" s="596"/>
      <c r="X16" s="596"/>
      <c r="Y16" s="597"/>
      <c r="Z16" s="598">
        <v>1.5</v>
      </c>
      <c r="AA16" s="598"/>
      <c r="AB16" s="598"/>
      <c r="AC16" s="598"/>
      <c r="AD16" s="599">
        <v>1378669</v>
      </c>
      <c r="AE16" s="599"/>
      <c r="AF16" s="599"/>
      <c r="AG16" s="599"/>
      <c r="AH16" s="599"/>
      <c r="AI16" s="599"/>
      <c r="AJ16" s="599"/>
      <c r="AK16" s="599"/>
      <c r="AL16" s="600">
        <v>2.2999999999999998</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t="s">
        <v>224</v>
      </c>
      <c r="BH16" s="596"/>
      <c r="BI16" s="596"/>
      <c r="BJ16" s="596"/>
      <c r="BK16" s="596"/>
      <c r="BL16" s="596"/>
      <c r="BM16" s="596"/>
      <c r="BN16" s="597"/>
      <c r="BO16" s="598" t="s">
        <v>224</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t="s">
        <v>224</v>
      </c>
      <c r="CS16" s="596"/>
      <c r="CT16" s="596"/>
      <c r="CU16" s="596"/>
      <c r="CV16" s="596"/>
      <c r="CW16" s="596"/>
      <c r="CX16" s="596"/>
      <c r="CY16" s="597"/>
      <c r="CZ16" s="598" t="s">
        <v>224</v>
      </c>
      <c r="DA16" s="598"/>
      <c r="DB16" s="598"/>
      <c r="DC16" s="598"/>
      <c r="DD16" s="604" t="s">
        <v>224</v>
      </c>
      <c r="DE16" s="596"/>
      <c r="DF16" s="596"/>
      <c r="DG16" s="596"/>
      <c r="DH16" s="596"/>
      <c r="DI16" s="596"/>
      <c r="DJ16" s="596"/>
      <c r="DK16" s="596"/>
      <c r="DL16" s="596"/>
      <c r="DM16" s="596"/>
      <c r="DN16" s="596"/>
      <c r="DO16" s="596"/>
      <c r="DP16" s="597"/>
      <c r="DQ16" s="604" t="s">
        <v>224</v>
      </c>
      <c r="DR16" s="596"/>
      <c r="DS16" s="596"/>
      <c r="DT16" s="596"/>
      <c r="DU16" s="596"/>
      <c r="DV16" s="596"/>
      <c r="DW16" s="596"/>
      <c r="DX16" s="596"/>
      <c r="DY16" s="596"/>
      <c r="DZ16" s="596"/>
      <c r="EA16" s="596"/>
      <c r="EB16" s="596"/>
      <c r="EC16" s="605"/>
    </row>
    <row r="17" spans="2:133" ht="11.25" customHeight="1">
      <c r="B17" s="592" t="s">
        <v>250</v>
      </c>
      <c r="C17" s="593"/>
      <c r="D17" s="593"/>
      <c r="E17" s="593"/>
      <c r="F17" s="593"/>
      <c r="G17" s="593"/>
      <c r="H17" s="593"/>
      <c r="I17" s="593"/>
      <c r="J17" s="593"/>
      <c r="K17" s="593"/>
      <c r="L17" s="593"/>
      <c r="M17" s="593"/>
      <c r="N17" s="593"/>
      <c r="O17" s="593"/>
      <c r="P17" s="593"/>
      <c r="Q17" s="594"/>
      <c r="R17" s="595">
        <v>1378669</v>
      </c>
      <c r="S17" s="596"/>
      <c r="T17" s="596"/>
      <c r="U17" s="596"/>
      <c r="V17" s="596"/>
      <c r="W17" s="596"/>
      <c r="X17" s="596"/>
      <c r="Y17" s="597"/>
      <c r="Z17" s="598">
        <v>1.2</v>
      </c>
      <c r="AA17" s="598"/>
      <c r="AB17" s="598"/>
      <c r="AC17" s="598"/>
      <c r="AD17" s="599">
        <v>1378669</v>
      </c>
      <c r="AE17" s="599"/>
      <c r="AF17" s="599"/>
      <c r="AG17" s="599"/>
      <c r="AH17" s="599"/>
      <c r="AI17" s="599"/>
      <c r="AJ17" s="599"/>
      <c r="AK17" s="599"/>
      <c r="AL17" s="600">
        <v>2.2999999999999998</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v>143489</v>
      </c>
      <c r="BH17" s="596"/>
      <c r="BI17" s="596"/>
      <c r="BJ17" s="596"/>
      <c r="BK17" s="596"/>
      <c r="BL17" s="596"/>
      <c r="BM17" s="596"/>
      <c r="BN17" s="597"/>
      <c r="BO17" s="598">
        <v>0.3</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9222758</v>
      </c>
      <c r="CS17" s="596"/>
      <c r="CT17" s="596"/>
      <c r="CU17" s="596"/>
      <c r="CV17" s="596"/>
      <c r="CW17" s="596"/>
      <c r="CX17" s="596"/>
      <c r="CY17" s="597"/>
      <c r="CZ17" s="598">
        <v>8.5</v>
      </c>
      <c r="DA17" s="598"/>
      <c r="DB17" s="598"/>
      <c r="DC17" s="598"/>
      <c r="DD17" s="604" t="s">
        <v>224</v>
      </c>
      <c r="DE17" s="596"/>
      <c r="DF17" s="596"/>
      <c r="DG17" s="596"/>
      <c r="DH17" s="596"/>
      <c r="DI17" s="596"/>
      <c r="DJ17" s="596"/>
      <c r="DK17" s="596"/>
      <c r="DL17" s="596"/>
      <c r="DM17" s="596"/>
      <c r="DN17" s="596"/>
      <c r="DO17" s="596"/>
      <c r="DP17" s="597"/>
      <c r="DQ17" s="604">
        <v>9213140</v>
      </c>
      <c r="DR17" s="596"/>
      <c r="DS17" s="596"/>
      <c r="DT17" s="596"/>
      <c r="DU17" s="596"/>
      <c r="DV17" s="596"/>
      <c r="DW17" s="596"/>
      <c r="DX17" s="596"/>
      <c r="DY17" s="596"/>
      <c r="DZ17" s="596"/>
      <c r="EA17" s="596"/>
      <c r="EB17" s="596"/>
      <c r="EC17" s="605"/>
    </row>
    <row r="18" spans="2:133" ht="11.25" customHeight="1">
      <c r="B18" s="592" t="s">
        <v>253</v>
      </c>
      <c r="C18" s="593"/>
      <c r="D18" s="593"/>
      <c r="E18" s="593"/>
      <c r="F18" s="593"/>
      <c r="G18" s="593"/>
      <c r="H18" s="593"/>
      <c r="I18" s="593"/>
      <c r="J18" s="593"/>
      <c r="K18" s="593"/>
      <c r="L18" s="593"/>
      <c r="M18" s="593"/>
      <c r="N18" s="593"/>
      <c r="O18" s="593"/>
      <c r="P18" s="593"/>
      <c r="Q18" s="594"/>
      <c r="R18" s="595">
        <v>265878</v>
      </c>
      <c r="S18" s="596"/>
      <c r="T18" s="596"/>
      <c r="U18" s="596"/>
      <c r="V18" s="596"/>
      <c r="W18" s="596"/>
      <c r="X18" s="596"/>
      <c r="Y18" s="597"/>
      <c r="Z18" s="598">
        <v>0.2</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c r="B19" s="592" t="s">
        <v>256</v>
      </c>
      <c r="C19" s="593"/>
      <c r="D19" s="593"/>
      <c r="E19" s="593"/>
      <c r="F19" s="593"/>
      <c r="G19" s="593"/>
      <c r="H19" s="593"/>
      <c r="I19" s="593"/>
      <c r="J19" s="593"/>
      <c r="K19" s="593"/>
      <c r="L19" s="593"/>
      <c r="M19" s="593"/>
      <c r="N19" s="593"/>
      <c r="O19" s="593"/>
      <c r="P19" s="593"/>
      <c r="Q19" s="594"/>
      <c r="R19" s="595">
        <v>423</v>
      </c>
      <c r="S19" s="596"/>
      <c r="T19" s="596"/>
      <c r="U19" s="596"/>
      <c r="V19" s="596"/>
      <c r="W19" s="596"/>
      <c r="X19" s="596"/>
      <c r="Y19" s="597"/>
      <c r="Z19" s="598">
        <v>0</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v>5767143</v>
      </c>
      <c r="BH19" s="596"/>
      <c r="BI19" s="596"/>
      <c r="BJ19" s="596"/>
      <c r="BK19" s="596"/>
      <c r="BL19" s="596"/>
      <c r="BM19" s="596"/>
      <c r="BN19" s="597"/>
      <c r="BO19" s="598">
        <v>10.3</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c r="B20" s="592" t="s">
        <v>259</v>
      </c>
      <c r="C20" s="593"/>
      <c r="D20" s="593"/>
      <c r="E20" s="593"/>
      <c r="F20" s="593"/>
      <c r="G20" s="593"/>
      <c r="H20" s="593"/>
      <c r="I20" s="593"/>
      <c r="J20" s="593"/>
      <c r="K20" s="593"/>
      <c r="L20" s="593"/>
      <c r="M20" s="593"/>
      <c r="N20" s="593"/>
      <c r="O20" s="593"/>
      <c r="P20" s="593"/>
      <c r="Q20" s="594"/>
      <c r="R20" s="595">
        <v>64718722</v>
      </c>
      <c r="S20" s="596"/>
      <c r="T20" s="596"/>
      <c r="U20" s="596"/>
      <c r="V20" s="596"/>
      <c r="W20" s="596"/>
      <c r="X20" s="596"/>
      <c r="Y20" s="597"/>
      <c r="Z20" s="598">
        <v>57.7</v>
      </c>
      <c r="AA20" s="598"/>
      <c r="AB20" s="598"/>
      <c r="AC20" s="598"/>
      <c r="AD20" s="599">
        <v>60369038</v>
      </c>
      <c r="AE20" s="599"/>
      <c r="AF20" s="599"/>
      <c r="AG20" s="599"/>
      <c r="AH20" s="599"/>
      <c r="AI20" s="599"/>
      <c r="AJ20" s="599"/>
      <c r="AK20" s="599"/>
      <c r="AL20" s="600">
        <v>99.3</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v>5767143</v>
      </c>
      <c r="BH20" s="596"/>
      <c r="BI20" s="596"/>
      <c r="BJ20" s="596"/>
      <c r="BK20" s="596"/>
      <c r="BL20" s="596"/>
      <c r="BM20" s="596"/>
      <c r="BN20" s="597"/>
      <c r="BO20" s="598">
        <v>10.3</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108552220</v>
      </c>
      <c r="CS20" s="596"/>
      <c r="CT20" s="596"/>
      <c r="CU20" s="596"/>
      <c r="CV20" s="596"/>
      <c r="CW20" s="596"/>
      <c r="CX20" s="596"/>
      <c r="CY20" s="597"/>
      <c r="CZ20" s="598">
        <v>100</v>
      </c>
      <c r="DA20" s="598"/>
      <c r="DB20" s="598"/>
      <c r="DC20" s="598"/>
      <c r="DD20" s="604">
        <v>12740252</v>
      </c>
      <c r="DE20" s="596"/>
      <c r="DF20" s="596"/>
      <c r="DG20" s="596"/>
      <c r="DH20" s="596"/>
      <c r="DI20" s="596"/>
      <c r="DJ20" s="596"/>
      <c r="DK20" s="596"/>
      <c r="DL20" s="596"/>
      <c r="DM20" s="596"/>
      <c r="DN20" s="596"/>
      <c r="DO20" s="596"/>
      <c r="DP20" s="597"/>
      <c r="DQ20" s="604">
        <v>70415057</v>
      </c>
      <c r="DR20" s="596"/>
      <c r="DS20" s="596"/>
      <c r="DT20" s="596"/>
      <c r="DU20" s="596"/>
      <c r="DV20" s="596"/>
      <c r="DW20" s="596"/>
      <c r="DX20" s="596"/>
      <c r="DY20" s="596"/>
      <c r="DZ20" s="596"/>
      <c r="EA20" s="596"/>
      <c r="EB20" s="596"/>
      <c r="EC20" s="605"/>
    </row>
    <row r="21" spans="2:133" ht="11.25" customHeight="1">
      <c r="B21" s="592" t="s">
        <v>262</v>
      </c>
      <c r="C21" s="593"/>
      <c r="D21" s="593"/>
      <c r="E21" s="593"/>
      <c r="F21" s="593"/>
      <c r="G21" s="593"/>
      <c r="H21" s="593"/>
      <c r="I21" s="593"/>
      <c r="J21" s="593"/>
      <c r="K21" s="593"/>
      <c r="L21" s="593"/>
      <c r="M21" s="593"/>
      <c r="N21" s="593"/>
      <c r="O21" s="593"/>
      <c r="P21" s="593"/>
      <c r="Q21" s="594"/>
      <c r="R21" s="595">
        <v>48785</v>
      </c>
      <c r="S21" s="596"/>
      <c r="T21" s="596"/>
      <c r="U21" s="596"/>
      <c r="V21" s="596"/>
      <c r="W21" s="596"/>
      <c r="X21" s="596"/>
      <c r="Y21" s="597"/>
      <c r="Z21" s="598">
        <v>0</v>
      </c>
      <c r="AA21" s="598"/>
      <c r="AB21" s="598"/>
      <c r="AC21" s="598"/>
      <c r="AD21" s="599">
        <v>48785</v>
      </c>
      <c r="AE21" s="599"/>
      <c r="AF21" s="599"/>
      <c r="AG21" s="599"/>
      <c r="AH21" s="599"/>
      <c r="AI21" s="599"/>
      <c r="AJ21" s="599"/>
      <c r="AK21" s="599"/>
      <c r="AL21" s="600">
        <v>0.1</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t="s">
        <v>224</v>
      </c>
      <c r="BH21" s="596"/>
      <c r="BI21" s="596"/>
      <c r="BJ21" s="596"/>
      <c r="BK21" s="596"/>
      <c r="BL21" s="596"/>
      <c r="BM21" s="596"/>
      <c r="BN21" s="597"/>
      <c r="BO21" s="598" t="s">
        <v>224</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264</v>
      </c>
      <c r="C22" s="593"/>
      <c r="D22" s="593"/>
      <c r="E22" s="593"/>
      <c r="F22" s="593"/>
      <c r="G22" s="593"/>
      <c r="H22" s="593"/>
      <c r="I22" s="593"/>
      <c r="J22" s="593"/>
      <c r="K22" s="593"/>
      <c r="L22" s="593"/>
      <c r="M22" s="593"/>
      <c r="N22" s="593"/>
      <c r="O22" s="593"/>
      <c r="P22" s="593"/>
      <c r="Q22" s="594"/>
      <c r="R22" s="595">
        <v>777967</v>
      </c>
      <c r="S22" s="596"/>
      <c r="T22" s="596"/>
      <c r="U22" s="596"/>
      <c r="V22" s="596"/>
      <c r="W22" s="596"/>
      <c r="X22" s="596"/>
      <c r="Y22" s="597"/>
      <c r="Z22" s="598">
        <v>0.7</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v>1683760</v>
      </c>
      <c r="BH22" s="596"/>
      <c r="BI22" s="596"/>
      <c r="BJ22" s="596"/>
      <c r="BK22" s="596"/>
      <c r="BL22" s="596"/>
      <c r="BM22" s="596"/>
      <c r="BN22" s="597"/>
      <c r="BO22" s="598">
        <v>3</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267</v>
      </c>
      <c r="C23" s="593"/>
      <c r="D23" s="593"/>
      <c r="E23" s="593"/>
      <c r="F23" s="593"/>
      <c r="G23" s="593"/>
      <c r="H23" s="593"/>
      <c r="I23" s="593"/>
      <c r="J23" s="593"/>
      <c r="K23" s="593"/>
      <c r="L23" s="593"/>
      <c r="M23" s="593"/>
      <c r="N23" s="593"/>
      <c r="O23" s="593"/>
      <c r="P23" s="593"/>
      <c r="Q23" s="594"/>
      <c r="R23" s="595">
        <v>1706331</v>
      </c>
      <c r="S23" s="596"/>
      <c r="T23" s="596"/>
      <c r="U23" s="596"/>
      <c r="V23" s="596"/>
      <c r="W23" s="596"/>
      <c r="X23" s="596"/>
      <c r="Y23" s="597"/>
      <c r="Z23" s="598">
        <v>1.5</v>
      </c>
      <c r="AA23" s="598"/>
      <c r="AB23" s="598"/>
      <c r="AC23" s="598"/>
      <c r="AD23" s="599">
        <v>255396</v>
      </c>
      <c r="AE23" s="599"/>
      <c r="AF23" s="599"/>
      <c r="AG23" s="599"/>
      <c r="AH23" s="599"/>
      <c r="AI23" s="599"/>
      <c r="AJ23" s="599"/>
      <c r="AK23" s="599"/>
      <c r="AL23" s="600">
        <v>0.4</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v>4083383</v>
      </c>
      <c r="BH23" s="596"/>
      <c r="BI23" s="596"/>
      <c r="BJ23" s="596"/>
      <c r="BK23" s="596"/>
      <c r="BL23" s="596"/>
      <c r="BM23" s="596"/>
      <c r="BN23" s="597"/>
      <c r="BO23" s="598">
        <v>7.3</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c r="B24" s="592" t="s">
        <v>274</v>
      </c>
      <c r="C24" s="593"/>
      <c r="D24" s="593"/>
      <c r="E24" s="593"/>
      <c r="F24" s="593"/>
      <c r="G24" s="593"/>
      <c r="H24" s="593"/>
      <c r="I24" s="593"/>
      <c r="J24" s="593"/>
      <c r="K24" s="593"/>
      <c r="L24" s="593"/>
      <c r="M24" s="593"/>
      <c r="N24" s="593"/>
      <c r="O24" s="593"/>
      <c r="P24" s="593"/>
      <c r="Q24" s="594"/>
      <c r="R24" s="595">
        <v>624884</v>
      </c>
      <c r="S24" s="596"/>
      <c r="T24" s="596"/>
      <c r="U24" s="596"/>
      <c r="V24" s="596"/>
      <c r="W24" s="596"/>
      <c r="X24" s="596"/>
      <c r="Y24" s="597"/>
      <c r="Z24" s="598">
        <v>0.6</v>
      </c>
      <c r="AA24" s="598"/>
      <c r="AB24" s="598"/>
      <c r="AC24" s="598"/>
      <c r="AD24" s="599" t="s">
        <v>224</v>
      </c>
      <c r="AE24" s="599"/>
      <c r="AF24" s="599"/>
      <c r="AG24" s="599"/>
      <c r="AH24" s="599"/>
      <c r="AI24" s="599"/>
      <c r="AJ24" s="599"/>
      <c r="AK24" s="599"/>
      <c r="AL24" s="600" t="s">
        <v>224</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55917300</v>
      </c>
      <c r="CS24" s="585"/>
      <c r="CT24" s="585"/>
      <c r="CU24" s="585"/>
      <c r="CV24" s="585"/>
      <c r="CW24" s="585"/>
      <c r="CX24" s="585"/>
      <c r="CY24" s="586"/>
      <c r="CZ24" s="622">
        <v>51.5</v>
      </c>
      <c r="DA24" s="623"/>
      <c r="DB24" s="623"/>
      <c r="DC24" s="624"/>
      <c r="DD24" s="621">
        <v>34933348</v>
      </c>
      <c r="DE24" s="585"/>
      <c r="DF24" s="585"/>
      <c r="DG24" s="585"/>
      <c r="DH24" s="585"/>
      <c r="DI24" s="585"/>
      <c r="DJ24" s="585"/>
      <c r="DK24" s="586"/>
      <c r="DL24" s="621">
        <v>34617520</v>
      </c>
      <c r="DM24" s="585"/>
      <c r="DN24" s="585"/>
      <c r="DO24" s="585"/>
      <c r="DP24" s="585"/>
      <c r="DQ24" s="585"/>
      <c r="DR24" s="585"/>
      <c r="DS24" s="585"/>
      <c r="DT24" s="585"/>
      <c r="DU24" s="585"/>
      <c r="DV24" s="586"/>
      <c r="DW24" s="589">
        <v>54.5</v>
      </c>
      <c r="DX24" s="590"/>
      <c r="DY24" s="590"/>
      <c r="DZ24" s="590"/>
      <c r="EA24" s="590"/>
      <c r="EB24" s="590"/>
      <c r="EC24" s="591"/>
    </row>
    <row r="25" spans="2:133" ht="11.25" customHeight="1">
      <c r="B25" s="592" t="s">
        <v>277</v>
      </c>
      <c r="C25" s="593"/>
      <c r="D25" s="593"/>
      <c r="E25" s="593"/>
      <c r="F25" s="593"/>
      <c r="G25" s="593"/>
      <c r="H25" s="593"/>
      <c r="I25" s="593"/>
      <c r="J25" s="593"/>
      <c r="K25" s="593"/>
      <c r="L25" s="593"/>
      <c r="M25" s="593"/>
      <c r="N25" s="593"/>
      <c r="O25" s="593"/>
      <c r="P25" s="593"/>
      <c r="Q25" s="594"/>
      <c r="R25" s="595">
        <v>17713677</v>
      </c>
      <c r="S25" s="596"/>
      <c r="T25" s="596"/>
      <c r="U25" s="596"/>
      <c r="V25" s="596"/>
      <c r="W25" s="596"/>
      <c r="X25" s="596"/>
      <c r="Y25" s="597"/>
      <c r="Z25" s="598">
        <v>15.8</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18155134</v>
      </c>
      <c r="CS25" s="627"/>
      <c r="CT25" s="627"/>
      <c r="CU25" s="627"/>
      <c r="CV25" s="627"/>
      <c r="CW25" s="627"/>
      <c r="CX25" s="627"/>
      <c r="CY25" s="628"/>
      <c r="CZ25" s="629">
        <v>16.7</v>
      </c>
      <c r="DA25" s="630"/>
      <c r="DB25" s="630"/>
      <c r="DC25" s="631"/>
      <c r="DD25" s="604">
        <v>16574601</v>
      </c>
      <c r="DE25" s="627"/>
      <c r="DF25" s="627"/>
      <c r="DG25" s="627"/>
      <c r="DH25" s="627"/>
      <c r="DI25" s="627"/>
      <c r="DJ25" s="627"/>
      <c r="DK25" s="628"/>
      <c r="DL25" s="604">
        <v>16271744</v>
      </c>
      <c r="DM25" s="627"/>
      <c r="DN25" s="627"/>
      <c r="DO25" s="627"/>
      <c r="DP25" s="627"/>
      <c r="DQ25" s="627"/>
      <c r="DR25" s="627"/>
      <c r="DS25" s="627"/>
      <c r="DT25" s="627"/>
      <c r="DU25" s="627"/>
      <c r="DV25" s="628"/>
      <c r="DW25" s="600">
        <v>25.6</v>
      </c>
      <c r="DX25" s="625"/>
      <c r="DY25" s="625"/>
      <c r="DZ25" s="625"/>
      <c r="EA25" s="625"/>
      <c r="EB25" s="625"/>
      <c r="EC25" s="626"/>
    </row>
    <row r="26" spans="2:133" ht="11.25" customHeight="1">
      <c r="B26" s="632" t="s">
        <v>280</v>
      </c>
      <c r="C26" s="633"/>
      <c r="D26" s="633"/>
      <c r="E26" s="633"/>
      <c r="F26" s="633"/>
      <c r="G26" s="633"/>
      <c r="H26" s="633"/>
      <c r="I26" s="633"/>
      <c r="J26" s="633"/>
      <c r="K26" s="633"/>
      <c r="L26" s="633"/>
      <c r="M26" s="633"/>
      <c r="N26" s="633"/>
      <c r="O26" s="633"/>
      <c r="P26" s="633"/>
      <c r="Q26" s="634"/>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13105395</v>
      </c>
      <c r="CS26" s="596"/>
      <c r="CT26" s="596"/>
      <c r="CU26" s="596"/>
      <c r="CV26" s="596"/>
      <c r="CW26" s="596"/>
      <c r="CX26" s="596"/>
      <c r="CY26" s="597"/>
      <c r="CZ26" s="629">
        <v>12.1</v>
      </c>
      <c r="DA26" s="630"/>
      <c r="DB26" s="630"/>
      <c r="DC26" s="631"/>
      <c r="DD26" s="604">
        <v>11524862</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5"/>
      <c r="DY26" s="625"/>
      <c r="DZ26" s="625"/>
      <c r="EA26" s="625"/>
      <c r="EB26" s="625"/>
      <c r="EC26" s="626"/>
    </row>
    <row r="27" spans="2:133" ht="11.25" customHeight="1">
      <c r="B27" s="592" t="s">
        <v>283</v>
      </c>
      <c r="C27" s="593"/>
      <c r="D27" s="593"/>
      <c r="E27" s="593"/>
      <c r="F27" s="593"/>
      <c r="G27" s="593"/>
      <c r="H27" s="593"/>
      <c r="I27" s="593"/>
      <c r="J27" s="593"/>
      <c r="K27" s="593"/>
      <c r="L27" s="593"/>
      <c r="M27" s="593"/>
      <c r="N27" s="593"/>
      <c r="O27" s="593"/>
      <c r="P27" s="593"/>
      <c r="Q27" s="594"/>
      <c r="R27" s="595">
        <v>5760070</v>
      </c>
      <c r="S27" s="596"/>
      <c r="T27" s="596"/>
      <c r="U27" s="596"/>
      <c r="V27" s="596"/>
      <c r="W27" s="596"/>
      <c r="X27" s="596"/>
      <c r="Y27" s="597"/>
      <c r="Z27" s="598">
        <v>5.0999999999999996</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56225902</v>
      </c>
      <c r="BH27" s="596"/>
      <c r="BI27" s="596"/>
      <c r="BJ27" s="596"/>
      <c r="BK27" s="596"/>
      <c r="BL27" s="596"/>
      <c r="BM27" s="596"/>
      <c r="BN27" s="597"/>
      <c r="BO27" s="598">
        <v>100</v>
      </c>
      <c r="BP27" s="598"/>
      <c r="BQ27" s="598"/>
      <c r="BR27" s="598"/>
      <c r="BS27" s="604">
        <v>664929</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28539421</v>
      </c>
      <c r="CS27" s="627"/>
      <c r="CT27" s="627"/>
      <c r="CU27" s="627"/>
      <c r="CV27" s="627"/>
      <c r="CW27" s="627"/>
      <c r="CX27" s="627"/>
      <c r="CY27" s="628"/>
      <c r="CZ27" s="629">
        <v>26.3</v>
      </c>
      <c r="DA27" s="630"/>
      <c r="DB27" s="630"/>
      <c r="DC27" s="631"/>
      <c r="DD27" s="604">
        <v>9145620</v>
      </c>
      <c r="DE27" s="627"/>
      <c r="DF27" s="627"/>
      <c r="DG27" s="627"/>
      <c r="DH27" s="627"/>
      <c r="DI27" s="627"/>
      <c r="DJ27" s="627"/>
      <c r="DK27" s="628"/>
      <c r="DL27" s="604">
        <v>9132649</v>
      </c>
      <c r="DM27" s="627"/>
      <c r="DN27" s="627"/>
      <c r="DO27" s="627"/>
      <c r="DP27" s="627"/>
      <c r="DQ27" s="627"/>
      <c r="DR27" s="627"/>
      <c r="DS27" s="627"/>
      <c r="DT27" s="627"/>
      <c r="DU27" s="627"/>
      <c r="DV27" s="628"/>
      <c r="DW27" s="600">
        <v>14.4</v>
      </c>
      <c r="DX27" s="625"/>
      <c r="DY27" s="625"/>
      <c r="DZ27" s="625"/>
      <c r="EA27" s="625"/>
      <c r="EB27" s="625"/>
      <c r="EC27" s="626"/>
    </row>
    <row r="28" spans="2:133" ht="11.25" customHeight="1">
      <c r="B28" s="592" t="s">
        <v>286</v>
      </c>
      <c r="C28" s="593"/>
      <c r="D28" s="593"/>
      <c r="E28" s="593"/>
      <c r="F28" s="593"/>
      <c r="G28" s="593"/>
      <c r="H28" s="593"/>
      <c r="I28" s="593"/>
      <c r="J28" s="593"/>
      <c r="K28" s="593"/>
      <c r="L28" s="593"/>
      <c r="M28" s="593"/>
      <c r="N28" s="593"/>
      <c r="O28" s="593"/>
      <c r="P28" s="593"/>
      <c r="Q28" s="594"/>
      <c r="R28" s="595">
        <v>243052</v>
      </c>
      <c r="S28" s="596"/>
      <c r="T28" s="596"/>
      <c r="U28" s="596"/>
      <c r="V28" s="596"/>
      <c r="W28" s="596"/>
      <c r="X28" s="596"/>
      <c r="Y28" s="597"/>
      <c r="Z28" s="598">
        <v>0.2</v>
      </c>
      <c r="AA28" s="598"/>
      <c r="AB28" s="598"/>
      <c r="AC28" s="598"/>
      <c r="AD28" s="599">
        <v>89226</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9222745</v>
      </c>
      <c r="CS28" s="596"/>
      <c r="CT28" s="596"/>
      <c r="CU28" s="596"/>
      <c r="CV28" s="596"/>
      <c r="CW28" s="596"/>
      <c r="CX28" s="596"/>
      <c r="CY28" s="597"/>
      <c r="CZ28" s="629">
        <v>8.5</v>
      </c>
      <c r="DA28" s="630"/>
      <c r="DB28" s="630"/>
      <c r="DC28" s="631"/>
      <c r="DD28" s="604">
        <v>9213127</v>
      </c>
      <c r="DE28" s="596"/>
      <c r="DF28" s="596"/>
      <c r="DG28" s="596"/>
      <c r="DH28" s="596"/>
      <c r="DI28" s="596"/>
      <c r="DJ28" s="596"/>
      <c r="DK28" s="597"/>
      <c r="DL28" s="604">
        <v>9213127</v>
      </c>
      <c r="DM28" s="596"/>
      <c r="DN28" s="596"/>
      <c r="DO28" s="596"/>
      <c r="DP28" s="596"/>
      <c r="DQ28" s="596"/>
      <c r="DR28" s="596"/>
      <c r="DS28" s="596"/>
      <c r="DT28" s="596"/>
      <c r="DU28" s="596"/>
      <c r="DV28" s="597"/>
      <c r="DW28" s="600">
        <v>14.5</v>
      </c>
      <c r="DX28" s="625"/>
      <c r="DY28" s="625"/>
      <c r="DZ28" s="625"/>
      <c r="EA28" s="625"/>
      <c r="EB28" s="625"/>
      <c r="EC28" s="626"/>
    </row>
    <row r="29" spans="2:133" ht="11.25" customHeight="1">
      <c r="B29" s="592" t="s">
        <v>288</v>
      </c>
      <c r="C29" s="593"/>
      <c r="D29" s="593"/>
      <c r="E29" s="593"/>
      <c r="F29" s="593"/>
      <c r="G29" s="593"/>
      <c r="H29" s="593"/>
      <c r="I29" s="593"/>
      <c r="J29" s="593"/>
      <c r="K29" s="593"/>
      <c r="L29" s="593"/>
      <c r="M29" s="593"/>
      <c r="N29" s="593"/>
      <c r="O29" s="593"/>
      <c r="P29" s="593"/>
      <c r="Q29" s="594"/>
      <c r="R29" s="595">
        <v>51867</v>
      </c>
      <c r="S29" s="596"/>
      <c r="T29" s="596"/>
      <c r="U29" s="596"/>
      <c r="V29" s="596"/>
      <c r="W29" s="596"/>
      <c r="X29" s="596"/>
      <c r="Y29" s="597"/>
      <c r="Z29" s="598">
        <v>0</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59</v>
      </c>
      <c r="CG29" s="610"/>
      <c r="CH29" s="610"/>
      <c r="CI29" s="610"/>
      <c r="CJ29" s="610"/>
      <c r="CK29" s="610"/>
      <c r="CL29" s="610"/>
      <c r="CM29" s="610"/>
      <c r="CN29" s="610"/>
      <c r="CO29" s="610"/>
      <c r="CP29" s="610"/>
      <c r="CQ29" s="611"/>
      <c r="CR29" s="595">
        <v>9222745</v>
      </c>
      <c r="CS29" s="627"/>
      <c r="CT29" s="627"/>
      <c r="CU29" s="627"/>
      <c r="CV29" s="627"/>
      <c r="CW29" s="627"/>
      <c r="CX29" s="627"/>
      <c r="CY29" s="628"/>
      <c r="CZ29" s="629">
        <v>8.5</v>
      </c>
      <c r="DA29" s="630"/>
      <c r="DB29" s="630"/>
      <c r="DC29" s="631"/>
      <c r="DD29" s="604">
        <v>9213127</v>
      </c>
      <c r="DE29" s="627"/>
      <c r="DF29" s="627"/>
      <c r="DG29" s="627"/>
      <c r="DH29" s="627"/>
      <c r="DI29" s="627"/>
      <c r="DJ29" s="627"/>
      <c r="DK29" s="628"/>
      <c r="DL29" s="604">
        <v>9213127</v>
      </c>
      <c r="DM29" s="627"/>
      <c r="DN29" s="627"/>
      <c r="DO29" s="627"/>
      <c r="DP29" s="627"/>
      <c r="DQ29" s="627"/>
      <c r="DR29" s="627"/>
      <c r="DS29" s="627"/>
      <c r="DT29" s="627"/>
      <c r="DU29" s="627"/>
      <c r="DV29" s="628"/>
      <c r="DW29" s="600">
        <v>14.5</v>
      </c>
      <c r="DX29" s="625"/>
      <c r="DY29" s="625"/>
      <c r="DZ29" s="625"/>
      <c r="EA29" s="625"/>
      <c r="EB29" s="625"/>
      <c r="EC29" s="626"/>
    </row>
    <row r="30" spans="2:133" ht="11.25" customHeight="1">
      <c r="B30" s="592" t="s">
        <v>292</v>
      </c>
      <c r="C30" s="593"/>
      <c r="D30" s="593"/>
      <c r="E30" s="593"/>
      <c r="F30" s="593"/>
      <c r="G30" s="593"/>
      <c r="H30" s="593"/>
      <c r="I30" s="593"/>
      <c r="J30" s="593"/>
      <c r="K30" s="593"/>
      <c r="L30" s="593"/>
      <c r="M30" s="593"/>
      <c r="N30" s="593"/>
      <c r="O30" s="593"/>
      <c r="P30" s="593"/>
      <c r="Q30" s="594"/>
      <c r="R30" s="595">
        <v>427175</v>
      </c>
      <c r="S30" s="596"/>
      <c r="T30" s="596"/>
      <c r="U30" s="596"/>
      <c r="V30" s="596"/>
      <c r="W30" s="596"/>
      <c r="X30" s="596"/>
      <c r="Y30" s="597"/>
      <c r="Z30" s="598">
        <v>0.4</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98.9</v>
      </c>
      <c r="BH30" s="654"/>
      <c r="BI30" s="654"/>
      <c r="BJ30" s="654"/>
      <c r="BK30" s="654"/>
      <c r="BL30" s="654"/>
      <c r="BM30" s="590">
        <v>95.9</v>
      </c>
      <c r="BN30" s="654"/>
      <c r="BO30" s="654"/>
      <c r="BP30" s="654"/>
      <c r="BQ30" s="655"/>
      <c r="BR30" s="653">
        <v>98.8</v>
      </c>
      <c r="BS30" s="654"/>
      <c r="BT30" s="654"/>
      <c r="BU30" s="654"/>
      <c r="BV30" s="654"/>
      <c r="BW30" s="654"/>
      <c r="BX30" s="590">
        <v>95.2</v>
      </c>
      <c r="BY30" s="654"/>
      <c r="BZ30" s="654"/>
      <c r="CA30" s="654"/>
      <c r="CB30" s="655"/>
      <c r="CD30" s="658"/>
      <c r="CE30" s="659"/>
      <c r="CF30" s="609" t="s">
        <v>295</v>
      </c>
      <c r="CG30" s="610"/>
      <c r="CH30" s="610"/>
      <c r="CI30" s="610"/>
      <c r="CJ30" s="610"/>
      <c r="CK30" s="610"/>
      <c r="CL30" s="610"/>
      <c r="CM30" s="610"/>
      <c r="CN30" s="610"/>
      <c r="CO30" s="610"/>
      <c r="CP30" s="610"/>
      <c r="CQ30" s="611"/>
      <c r="CR30" s="595">
        <v>8308978</v>
      </c>
      <c r="CS30" s="596"/>
      <c r="CT30" s="596"/>
      <c r="CU30" s="596"/>
      <c r="CV30" s="596"/>
      <c r="CW30" s="596"/>
      <c r="CX30" s="596"/>
      <c r="CY30" s="597"/>
      <c r="CZ30" s="629">
        <v>7.7</v>
      </c>
      <c r="DA30" s="630"/>
      <c r="DB30" s="630"/>
      <c r="DC30" s="631"/>
      <c r="DD30" s="604">
        <v>8300481</v>
      </c>
      <c r="DE30" s="596"/>
      <c r="DF30" s="596"/>
      <c r="DG30" s="596"/>
      <c r="DH30" s="596"/>
      <c r="DI30" s="596"/>
      <c r="DJ30" s="596"/>
      <c r="DK30" s="597"/>
      <c r="DL30" s="604">
        <v>8300481</v>
      </c>
      <c r="DM30" s="596"/>
      <c r="DN30" s="596"/>
      <c r="DO30" s="596"/>
      <c r="DP30" s="596"/>
      <c r="DQ30" s="596"/>
      <c r="DR30" s="596"/>
      <c r="DS30" s="596"/>
      <c r="DT30" s="596"/>
      <c r="DU30" s="596"/>
      <c r="DV30" s="597"/>
      <c r="DW30" s="600">
        <v>13.1</v>
      </c>
      <c r="DX30" s="625"/>
      <c r="DY30" s="625"/>
      <c r="DZ30" s="625"/>
      <c r="EA30" s="625"/>
      <c r="EB30" s="625"/>
      <c r="EC30" s="626"/>
    </row>
    <row r="31" spans="2:133" ht="11.25" customHeight="1">
      <c r="B31" s="592" t="s">
        <v>296</v>
      </c>
      <c r="C31" s="593"/>
      <c r="D31" s="593"/>
      <c r="E31" s="593"/>
      <c r="F31" s="593"/>
      <c r="G31" s="593"/>
      <c r="H31" s="593"/>
      <c r="I31" s="593"/>
      <c r="J31" s="593"/>
      <c r="K31" s="593"/>
      <c r="L31" s="593"/>
      <c r="M31" s="593"/>
      <c r="N31" s="593"/>
      <c r="O31" s="593"/>
      <c r="P31" s="593"/>
      <c r="Q31" s="594"/>
      <c r="R31" s="595">
        <v>5665589</v>
      </c>
      <c r="S31" s="596"/>
      <c r="T31" s="596"/>
      <c r="U31" s="596"/>
      <c r="V31" s="596"/>
      <c r="W31" s="596"/>
      <c r="X31" s="596"/>
      <c r="Y31" s="597"/>
      <c r="Z31" s="598">
        <v>5</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98.6</v>
      </c>
      <c r="BH31" s="627"/>
      <c r="BI31" s="627"/>
      <c r="BJ31" s="627"/>
      <c r="BK31" s="627"/>
      <c r="BL31" s="627"/>
      <c r="BM31" s="601">
        <v>94.8</v>
      </c>
      <c r="BN31" s="651"/>
      <c r="BO31" s="651"/>
      <c r="BP31" s="651"/>
      <c r="BQ31" s="652"/>
      <c r="BR31" s="650">
        <v>98.5</v>
      </c>
      <c r="BS31" s="627"/>
      <c r="BT31" s="627"/>
      <c r="BU31" s="627"/>
      <c r="BV31" s="627"/>
      <c r="BW31" s="627"/>
      <c r="BX31" s="601">
        <v>94.1</v>
      </c>
      <c r="BY31" s="651"/>
      <c r="BZ31" s="651"/>
      <c r="CA31" s="651"/>
      <c r="CB31" s="652"/>
      <c r="CD31" s="658"/>
      <c r="CE31" s="659"/>
      <c r="CF31" s="609" t="s">
        <v>299</v>
      </c>
      <c r="CG31" s="610"/>
      <c r="CH31" s="610"/>
      <c r="CI31" s="610"/>
      <c r="CJ31" s="610"/>
      <c r="CK31" s="610"/>
      <c r="CL31" s="610"/>
      <c r="CM31" s="610"/>
      <c r="CN31" s="610"/>
      <c r="CO31" s="610"/>
      <c r="CP31" s="610"/>
      <c r="CQ31" s="611"/>
      <c r="CR31" s="595">
        <v>913767</v>
      </c>
      <c r="CS31" s="627"/>
      <c r="CT31" s="627"/>
      <c r="CU31" s="627"/>
      <c r="CV31" s="627"/>
      <c r="CW31" s="627"/>
      <c r="CX31" s="627"/>
      <c r="CY31" s="628"/>
      <c r="CZ31" s="629">
        <v>0.8</v>
      </c>
      <c r="DA31" s="630"/>
      <c r="DB31" s="630"/>
      <c r="DC31" s="631"/>
      <c r="DD31" s="604">
        <v>912646</v>
      </c>
      <c r="DE31" s="627"/>
      <c r="DF31" s="627"/>
      <c r="DG31" s="627"/>
      <c r="DH31" s="627"/>
      <c r="DI31" s="627"/>
      <c r="DJ31" s="627"/>
      <c r="DK31" s="628"/>
      <c r="DL31" s="604">
        <v>912646</v>
      </c>
      <c r="DM31" s="627"/>
      <c r="DN31" s="627"/>
      <c r="DO31" s="627"/>
      <c r="DP31" s="627"/>
      <c r="DQ31" s="627"/>
      <c r="DR31" s="627"/>
      <c r="DS31" s="627"/>
      <c r="DT31" s="627"/>
      <c r="DU31" s="627"/>
      <c r="DV31" s="628"/>
      <c r="DW31" s="600">
        <v>1.4</v>
      </c>
      <c r="DX31" s="625"/>
      <c r="DY31" s="625"/>
      <c r="DZ31" s="625"/>
      <c r="EA31" s="625"/>
      <c r="EB31" s="625"/>
      <c r="EC31" s="626"/>
    </row>
    <row r="32" spans="2:133" ht="11.25" customHeight="1">
      <c r="B32" s="592" t="s">
        <v>300</v>
      </c>
      <c r="C32" s="593"/>
      <c r="D32" s="593"/>
      <c r="E32" s="593"/>
      <c r="F32" s="593"/>
      <c r="G32" s="593"/>
      <c r="H32" s="593"/>
      <c r="I32" s="593"/>
      <c r="J32" s="593"/>
      <c r="K32" s="593"/>
      <c r="L32" s="593"/>
      <c r="M32" s="593"/>
      <c r="N32" s="593"/>
      <c r="O32" s="593"/>
      <c r="P32" s="593"/>
      <c r="Q32" s="594"/>
      <c r="R32" s="595">
        <v>3857577</v>
      </c>
      <c r="S32" s="596"/>
      <c r="T32" s="596"/>
      <c r="U32" s="596"/>
      <c r="V32" s="596"/>
      <c r="W32" s="596"/>
      <c r="X32" s="596"/>
      <c r="Y32" s="597"/>
      <c r="Z32" s="598">
        <v>3.4</v>
      </c>
      <c r="AA32" s="598"/>
      <c r="AB32" s="598"/>
      <c r="AC32" s="598"/>
      <c r="AD32" s="599">
        <v>5692</v>
      </c>
      <c r="AE32" s="599"/>
      <c r="AF32" s="599"/>
      <c r="AG32" s="599"/>
      <c r="AH32" s="599"/>
      <c r="AI32" s="599"/>
      <c r="AJ32" s="599"/>
      <c r="AK32" s="599"/>
      <c r="AL32" s="600">
        <v>0</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99</v>
      </c>
      <c r="BH32" s="663"/>
      <c r="BI32" s="663"/>
      <c r="BJ32" s="663"/>
      <c r="BK32" s="663"/>
      <c r="BL32" s="663"/>
      <c r="BM32" s="664">
        <v>96.5</v>
      </c>
      <c r="BN32" s="663"/>
      <c r="BO32" s="663"/>
      <c r="BP32" s="663"/>
      <c r="BQ32" s="665"/>
      <c r="BR32" s="662">
        <v>98.9</v>
      </c>
      <c r="BS32" s="663"/>
      <c r="BT32" s="663"/>
      <c r="BU32" s="663"/>
      <c r="BV32" s="663"/>
      <c r="BW32" s="663"/>
      <c r="BX32" s="664">
        <v>96</v>
      </c>
      <c r="BY32" s="663"/>
      <c r="BZ32" s="663"/>
      <c r="CA32" s="663"/>
      <c r="CB32" s="665"/>
      <c r="CD32" s="660"/>
      <c r="CE32" s="661"/>
      <c r="CF32" s="609" t="s">
        <v>302</v>
      </c>
      <c r="CG32" s="610"/>
      <c r="CH32" s="610"/>
      <c r="CI32" s="610"/>
      <c r="CJ32" s="610"/>
      <c r="CK32" s="610"/>
      <c r="CL32" s="610"/>
      <c r="CM32" s="610"/>
      <c r="CN32" s="610"/>
      <c r="CO32" s="610"/>
      <c r="CP32" s="610"/>
      <c r="CQ32" s="611"/>
      <c r="CR32" s="595" t="s">
        <v>224</v>
      </c>
      <c r="CS32" s="596"/>
      <c r="CT32" s="596"/>
      <c r="CU32" s="596"/>
      <c r="CV32" s="596"/>
      <c r="CW32" s="596"/>
      <c r="CX32" s="596"/>
      <c r="CY32" s="597"/>
      <c r="CZ32" s="629" t="s">
        <v>224</v>
      </c>
      <c r="DA32" s="630"/>
      <c r="DB32" s="630"/>
      <c r="DC32" s="631"/>
      <c r="DD32" s="604" t="s">
        <v>224</v>
      </c>
      <c r="DE32" s="596"/>
      <c r="DF32" s="596"/>
      <c r="DG32" s="596"/>
      <c r="DH32" s="596"/>
      <c r="DI32" s="596"/>
      <c r="DJ32" s="596"/>
      <c r="DK32" s="597"/>
      <c r="DL32" s="604" t="s">
        <v>224</v>
      </c>
      <c r="DM32" s="596"/>
      <c r="DN32" s="596"/>
      <c r="DO32" s="596"/>
      <c r="DP32" s="596"/>
      <c r="DQ32" s="596"/>
      <c r="DR32" s="596"/>
      <c r="DS32" s="596"/>
      <c r="DT32" s="596"/>
      <c r="DU32" s="596"/>
      <c r="DV32" s="597"/>
      <c r="DW32" s="600" t="s">
        <v>224</v>
      </c>
      <c r="DX32" s="625"/>
      <c r="DY32" s="625"/>
      <c r="DZ32" s="625"/>
      <c r="EA32" s="625"/>
      <c r="EB32" s="625"/>
      <c r="EC32" s="626"/>
    </row>
    <row r="33" spans="2:133" ht="11.25" customHeight="1">
      <c r="B33" s="592" t="s">
        <v>303</v>
      </c>
      <c r="C33" s="593"/>
      <c r="D33" s="593"/>
      <c r="E33" s="593"/>
      <c r="F33" s="593"/>
      <c r="G33" s="593"/>
      <c r="H33" s="593"/>
      <c r="I33" s="593"/>
      <c r="J33" s="593"/>
      <c r="K33" s="593"/>
      <c r="L33" s="593"/>
      <c r="M33" s="593"/>
      <c r="N33" s="593"/>
      <c r="O33" s="593"/>
      <c r="P33" s="593"/>
      <c r="Q33" s="594"/>
      <c r="R33" s="595">
        <v>10618900</v>
      </c>
      <c r="S33" s="596"/>
      <c r="T33" s="596"/>
      <c r="U33" s="596"/>
      <c r="V33" s="596"/>
      <c r="W33" s="596"/>
      <c r="X33" s="596"/>
      <c r="Y33" s="597"/>
      <c r="Z33" s="598">
        <v>9.5</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39894668</v>
      </c>
      <c r="CS33" s="627"/>
      <c r="CT33" s="627"/>
      <c r="CU33" s="627"/>
      <c r="CV33" s="627"/>
      <c r="CW33" s="627"/>
      <c r="CX33" s="627"/>
      <c r="CY33" s="628"/>
      <c r="CZ33" s="629">
        <v>36.799999999999997</v>
      </c>
      <c r="DA33" s="630"/>
      <c r="DB33" s="630"/>
      <c r="DC33" s="631"/>
      <c r="DD33" s="604">
        <v>32809115</v>
      </c>
      <c r="DE33" s="627"/>
      <c r="DF33" s="627"/>
      <c r="DG33" s="627"/>
      <c r="DH33" s="627"/>
      <c r="DI33" s="627"/>
      <c r="DJ33" s="627"/>
      <c r="DK33" s="628"/>
      <c r="DL33" s="604">
        <v>26210527</v>
      </c>
      <c r="DM33" s="627"/>
      <c r="DN33" s="627"/>
      <c r="DO33" s="627"/>
      <c r="DP33" s="627"/>
      <c r="DQ33" s="627"/>
      <c r="DR33" s="627"/>
      <c r="DS33" s="627"/>
      <c r="DT33" s="627"/>
      <c r="DU33" s="627"/>
      <c r="DV33" s="628"/>
      <c r="DW33" s="600">
        <v>41.2</v>
      </c>
      <c r="DX33" s="625"/>
      <c r="DY33" s="625"/>
      <c r="DZ33" s="625"/>
      <c r="EA33" s="625"/>
      <c r="EB33" s="625"/>
      <c r="EC33" s="626"/>
    </row>
    <row r="34" spans="2:133" ht="11.25" customHeight="1">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16848963</v>
      </c>
      <c r="CS34" s="596"/>
      <c r="CT34" s="596"/>
      <c r="CU34" s="596"/>
      <c r="CV34" s="596"/>
      <c r="CW34" s="596"/>
      <c r="CX34" s="596"/>
      <c r="CY34" s="597"/>
      <c r="CZ34" s="629">
        <v>15.5</v>
      </c>
      <c r="DA34" s="630"/>
      <c r="DB34" s="630"/>
      <c r="DC34" s="631"/>
      <c r="DD34" s="604">
        <v>12482962</v>
      </c>
      <c r="DE34" s="596"/>
      <c r="DF34" s="596"/>
      <c r="DG34" s="596"/>
      <c r="DH34" s="596"/>
      <c r="DI34" s="596"/>
      <c r="DJ34" s="596"/>
      <c r="DK34" s="597"/>
      <c r="DL34" s="604">
        <v>9785033</v>
      </c>
      <c r="DM34" s="596"/>
      <c r="DN34" s="596"/>
      <c r="DO34" s="596"/>
      <c r="DP34" s="596"/>
      <c r="DQ34" s="596"/>
      <c r="DR34" s="596"/>
      <c r="DS34" s="596"/>
      <c r="DT34" s="596"/>
      <c r="DU34" s="596"/>
      <c r="DV34" s="597"/>
      <c r="DW34" s="600">
        <v>15.4</v>
      </c>
      <c r="DX34" s="625"/>
      <c r="DY34" s="625"/>
      <c r="DZ34" s="625"/>
      <c r="EA34" s="625"/>
      <c r="EB34" s="625"/>
      <c r="EC34" s="626"/>
    </row>
    <row r="35" spans="2:133" ht="11.25" customHeight="1">
      <c r="B35" s="592" t="s">
        <v>309</v>
      </c>
      <c r="C35" s="593"/>
      <c r="D35" s="593"/>
      <c r="E35" s="593"/>
      <c r="F35" s="593"/>
      <c r="G35" s="593"/>
      <c r="H35" s="593"/>
      <c r="I35" s="593"/>
      <c r="J35" s="593"/>
      <c r="K35" s="593"/>
      <c r="L35" s="593"/>
      <c r="M35" s="593"/>
      <c r="N35" s="593"/>
      <c r="O35" s="593"/>
      <c r="P35" s="593"/>
      <c r="Q35" s="594"/>
      <c r="R35" s="595">
        <v>2786600</v>
      </c>
      <c r="S35" s="596"/>
      <c r="T35" s="596"/>
      <c r="U35" s="596"/>
      <c r="V35" s="596"/>
      <c r="W35" s="596"/>
      <c r="X35" s="596"/>
      <c r="Y35" s="597"/>
      <c r="Z35" s="598">
        <v>2.5</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11767451</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1902660</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1337184</v>
      </c>
      <c r="CS35" s="627"/>
      <c r="CT35" s="627"/>
      <c r="CU35" s="627"/>
      <c r="CV35" s="627"/>
      <c r="CW35" s="627"/>
      <c r="CX35" s="627"/>
      <c r="CY35" s="628"/>
      <c r="CZ35" s="629">
        <v>1.2</v>
      </c>
      <c r="DA35" s="630"/>
      <c r="DB35" s="630"/>
      <c r="DC35" s="631"/>
      <c r="DD35" s="604">
        <v>1312046</v>
      </c>
      <c r="DE35" s="627"/>
      <c r="DF35" s="627"/>
      <c r="DG35" s="627"/>
      <c r="DH35" s="627"/>
      <c r="DI35" s="627"/>
      <c r="DJ35" s="627"/>
      <c r="DK35" s="628"/>
      <c r="DL35" s="604">
        <v>1309050</v>
      </c>
      <c r="DM35" s="627"/>
      <c r="DN35" s="627"/>
      <c r="DO35" s="627"/>
      <c r="DP35" s="627"/>
      <c r="DQ35" s="627"/>
      <c r="DR35" s="627"/>
      <c r="DS35" s="627"/>
      <c r="DT35" s="627"/>
      <c r="DU35" s="627"/>
      <c r="DV35" s="628"/>
      <c r="DW35" s="600">
        <v>2.1</v>
      </c>
      <c r="DX35" s="625"/>
      <c r="DY35" s="625"/>
      <c r="DZ35" s="625"/>
      <c r="EA35" s="625"/>
      <c r="EB35" s="625"/>
      <c r="EC35" s="626"/>
    </row>
    <row r="36" spans="2:133" ht="11.25" customHeight="1">
      <c r="B36" s="638" t="s">
        <v>313</v>
      </c>
      <c r="C36" s="639"/>
      <c r="D36" s="639"/>
      <c r="E36" s="639"/>
      <c r="F36" s="639"/>
      <c r="G36" s="639"/>
      <c r="H36" s="639"/>
      <c r="I36" s="639"/>
      <c r="J36" s="639"/>
      <c r="K36" s="639"/>
      <c r="L36" s="639"/>
      <c r="M36" s="639"/>
      <c r="N36" s="639"/>
      <c r="O36" s="639"/>
      <c r="P36" s="639"/>
      <c r="Q36" s="640"/>
      <c r="R36" s="667">
        <v>112214596</v>
      </c>
      <c r="S36" s="668"/>
      <c r="T36" s="668"/>
      <c r="U36" s="668"/>
      <c r="V36" s="668"/>
      <c r="W36" s="668"/>
      <c r="X36" s="668"/>
      <c r="Y36" s="669"/>
      <c r="Z36" s="670">
        <v>100</v>
      </c>
      <c r="AA36" s="670"/>
      <c r="AB36" s="670"/>
      <c r="AC36" s="670"/>
      <c r="AD36" s="671">
        <v>60768137</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2092299</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-750601</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10425791</v>
      </c>
      <c r="CS36" s="596"/>
      <c r="CT36" s="596"/>
      <c r="CU36" s="596"/>
      <c r="CV36" s="596"/>
      <c r="CW36" s="596"/>
      <c r="CX36" s="596"/>
      <c r="CY36" s="597"/>
      <c r="CZ36" s="629">
        <v>9.6</v>
      </c>
      <c r="DA36" s="630"/>
      <c r="DB36" s="630"/>
      <c r="DC36" s="631"/>
      <c r="DD36" s="604">
        <v>9914549</v>
      </c>
      <c r="DE36" s="596"/>
      <c r="DF36" s="596"/>
      <c r="DG36" s="596"/>
      <c r="DH36" s="596"/>
      <c r="DI36" s="596"/>
      <c r="DJ36" s="596"/>
      <c r="DK36" s="597"/>
      <c r="DL36" s="604">
        <v>9008616</v>
      </c>
      <c r="DM36" s="596"/>
      <c r="DN36" s="596"/>
      <c r="DO36" s="596"/>
      <c r="DP36" s="596"/>
      <c r="DQ36" s="596"/>
      <c r="DR36" s="596"/>
      <c r="DS36" s="596"/>
      <c r="DT36" s="596"/>
      <c r="DU36" s="596"/>
      <c r="DV36" s="597"/>
      <c r="DW36" s="600">
        <v>14.2</v>
      </c>
      <c r="DX36" s="625"/>
      <c r="DY36" s="625"/>
      <c r="DZ36" s="625"/>
      <c r="EA36" s="625"/>
      <c r="EB36" s="625"/>
      <c r="EC36" s="626"/>
    </row>
    <row r="37" spans="2:133" ht="11.25" customHeight="1">
      <c r="AQ37" s="674" t="s">
        <v>317</v>
      </c>
      <c r="AR37" s="675"/>
      <c r="AS37" s="675"/>
      <c r="AT37" s="675"/>
      <c r="AU37" s="675"/>
      <c r="AV37" s="675"/>
      <c r="AW37" s="675"/>
      <c r="AX37" s="675"/>
      <c r="AY37" s="676"/>
      <c r="AZ37" s="595">
        <v>3218</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53799</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4247769</v>
      </c>
      <c r="CS37" s="627"/>
      <c r="CT37" s="627"/>
      <c r="CU37" s="627"/>
      <c r="CV37" s="627"/>
      <c r="CW37" s="627"/>
      <c r="CX37" s="627"/>
      <c r="CY37" s="628"/>
      <c r="CZ37" s="629">
        <v>3.9</v>
      </c>
      <c r="DA37" s="630"/>
      <c r="DB37" s="630"/>
      <c r="DC37" s="631"/>
      <c r="DD37" s="604">
        <v>4247769</v>
      </c>
      <c r="DE37" s="627"/>
      <c r="DF37" s="627"/>
      <c r="DG37" s="627"/>
      <c r="DH37" s="627"/>
      <c r="DI37" s="627"/>
      <c r="DJ37" s="627"/>
      <c r="DK37" s="628"/>
      <c r="DL37" s="604">
        <v>4150159</v>
      </c>
      <c r="DM37" s="627"/>
      <c r="DN37" s="627"/>
      <c r="DO37" s="627"/>
      <c r="DP37" s="627"/>
      <c r="DQ37" s="627"/>
      <c r="DR37" s="627"/>
      <c r="DS37" s="627"/>
      <c r="DT37" s="627"/>
      <c r="DU37" s="627"/>
      <c r="DV37" s="628"/>
      <c r="DW37" s="600">
        <v>6.5</v>
      </c>
      <c r="DX37" s="625"/>
      <c r="DY37" s="625"/>
      <c r="DZ37" s="625"/>
      <c r="EA37" s="625"/>
      <c r="EB37" s="625"/>
      <c r="EC37" s="626"/>
    </row>
    <row r="38" spans="2:133" ht="11.25" customHeight="1">
      <c r="AQ38" s="674" t="s">
        <v>320</v>
      </c>
      <c r="AR38" s="675"/>
      <c r="AS38" s="675"/>
      <c r="AT38" s="675"/>
      <c r="AU38" s="675"/>
      <c r="AV38" s="675"/>
      <c r="AW38" s="675"/>
      <c r="AX38" s="675"/>
      <c r="AY38" s="676"/>
      <c r="AZ38" s="595" t="s">
        <v>321</v>
      </c>
      <c r="BA38" s="596"/>
      <c r="BB38" s="596"/>
      <c r="BC38" s="596"/>
      <c r="BD38" s="627"/>
      <c r="BE38" s="627"/>
      <c r="BF38" s="652"/>
      <c r="BG38" s="609" t="s">
        <v>322</v>
      </c>
      <c r="BH38" s="610"/>
      <c r="BI38" s="610"/>
      <c r="BJ38" s="610"/>
      <c r="BK38" s="610"/>
      <c r="BL38" s="610"/>
      <c r="BM38" s="610"/>
      <c r="BN38" s="610"/>
      <c r="BO38" s="610"/>
      <c r="BP38" s="610"/>
      <c r="BQ38" s="610"/>
      <c r="BR38" s="610"/>
      <c r="BS38" s="610"/>
      <c r="BT38" s="610"/>
      <c r="BU38" s="611"/>
      <c r="BV38" s="595">
        <v>86870</v>
      </c>
      <c r="BW38" s="596"/>
      <c r="BX38" s="596"/>
      <c r="BY38" s="596"/>
      <c r="BZ38" s="596"/>
      <c r="CA38" s="596"/>
      <c r="CB38" s="605"/>
      <c r="CD38" s="609" t="s">
        <v>323</v>
      </c>
      <c r="CE38" s="610"/>
      <c r="CF38" s="610"/>
      <c r="CG38" s="610"/>
      <c r="CH38" s="610"/>
      <c r="CI38" s="610"/>
      <c r="CJ38" s="610"/>
      <c r="CK38" s="610"/>
      <c r="CL38" s="610"/>
      <c r="CM38" s="610"/>
      <c r="CN38" s="610"/>
      <c r="CO38" s="610"/>
      <c r="CP38" s="610"/>
      <c r="CQ38" s="611"/>
      <c r="CR38" s="595">
        <v>9766984</v>
      </c>
      <c r="CS38" s="596"/>
      <c r="CT38" s="596"/>
      <c r="CU38" s="596"/>
      <c r="CV38" s="596"/>
      <c r="CW38" s="596"/>
      <c r="CX38" s="596"/>
      <c r="CY38" s="597"/>
      <c r="CZ38" s="629">
        <v>9</v>
      </c>
      <c r="DA38" s="630"/>
      <c r="DB38" s="630"/>
      <c r="DC38" s="631"/>
      <c r="DD38" s="604">
        <v>8533281</v>
      </c>
      <c r="DE38" s="596"/>
      <c r="DF38" s="596"/>
      <c r="DG38" s="596"/>
      <c r="DH38" s="596"/>
      <c r="DI38" s="596"/>
      <c r="DJ38" s="596"/>
      <c r="DK38" s="597"/>
      <c r="DL38" s="604">
        <v>6091651</v>
      </c>
      <c r="DM38" s="596"/>
      <c r="DN38" s="596"/>
      <c r="DO38" s="596"/>
      <c r="DP38" s="596"/>
      <c r="DQ38" s="596"/>
      <c r="DR38" s="596"/>
      <c r="DS38" s="596"/>
      <c r="DT38" s="596"/>
      <c r="DU38" s="596"/>
      <c r="DV38" s="597"/>
      <c r="DW38" s="600">
        <v>9.6</v>
      </c>
      <c r="DX38" s="625"/>
      <c r="DY38" s="625"/>
      <c r="DZ38" s="625"/>
      <c r="EA38" s="625"/>
      <c r="EB38" s="625"/>
      <c r="EC38" s="626"/>
    </row>
    <row r="39" spans="2:133" ht="11.25" customHeight="1">
      <c r="AQ39" s="674" t="s">
        <v>324</v>
      </c>
      <c r="AR39" s="675"/>
      <c r="AS39" s="675"/>
      <c r="AT39" s="675"/>
      <c r="AU39" s="675"/>
      <c r="AV39" s="675"/>
      <c r="AW39" s="675"/>
      <c r="AX39" s="675"/>
      <c r="AY39" s="676"/>
      <c r="AZ39" s="595" t="s">
        <v>321</v>
      </c>
      <c r="BA39" s="596"/>
      <c r="BB39" s="596"/>
      <c r="BC39" s="596"/>
      <c r="BD39" s="627"/>
      <c r="BE39" s="627"/>
      <c r="BF39" s="652"/>
      <c r="BG39" s="680" t="s">
        <v>325</v>
      </c>
      <c r="BH39" s="681"/>
      <c r="BI39" s="681"/>
      <c r="BJ39" s="681"/>
      <c r="BK39" s="681"/>
      <c r="BL39" s="189"/>
      <c r="BM39" s="610" t="s">
        <v>326</v>
      </c>
      <c r="BN39" s="610"/>
      <c r="BO39" s="610"/>
      <c r="BP39" s="610"/>
      <c r="BQ39" s="610"/>
      <c r="BR39" s="610"/>
      <c r="BS39" s="610"/>
      <c r="BT39" s="610"/>
      <c r="BU39" s="611"/>
      <c r="BV39" s="595">
        <v>91</v>
      </c>
      <c r="BW39" s="596"/>
      <c r="BX39" s="596"/>
      <c r="BY39" s="596"/>
      <c r="BZ39" s="596"/>
      <c r="CA39" s="596"/>
      <c r="CB39" s="605"/>
      <c r="CD39" s="609" t="s">
        <v>327</v>
      </c>
      <c r="CE39" s="610"/>
      <c r="CF39" s="610"/>
      <c r="CG39" s="610"/>
      <c r="CH39" s="610"/>
      <c r="CI39" s="610"/>
      <c r="CJ39" s="610"/>
      <c r="CK39" s="610"/>
      <c r="CL39" s="610"/>
      <c r="CM39" s="610"/>
      <c r="CN39" s="610"/>
      <c r="CO39" s="610"/>
      <c r="CP39" s="610"/>
      <c r="CQ39" s="611"/>
      <c r="CR39" s="595">
        <v>569241</v>
      </c>
      <c r="CS39" s="627"/>
      <c r="CT39" s="627"/>
      <c r="CU39" s="627"/>
      <c r="CV39" s="627"/>
      <c r="CW39" s="627"/>
      <c r="CX39" s="627"/>
      <c r="CY39" s="628"/>
      <c r="CZ39" s="629">
        <v>0.5</v>
      </c>
      <c r="DA39" s="630"/>
      <c r="DB39" s="630"/>
      <c r="DC39" s="631"/>
      <c r="DD39" s="604">
        <v>550100</v>
      </c>
      <c r="DE39" s="627"/>
      <c r="DF39" s="627"/>
      <c r="DG39" s="627"/>
      <c r="DH39" s="627"/>
      <c r="DI39" s="627"/>
      <c r="DJ39" s="627"/>
      <c r="DK39" s="628"/>
      <c r="DL39" s="604" t="s">
        <v>321</v>
      </c>
      <c r="DM39" s="627"/>
      <c r="DN39" s="627"/>
      <c r="DO39" s="627"/>
      <c r="DP39" s="627"/>
      <c r="DQ39" s="627"/>
      <c r="DR39" s="627"/>
      <c r="DS39" s="627"/>
      <c r="DT39" s="627"/>
      <c r="DU39" s="627"/>
      <c r="DV39" s="628"/>
      <c r="DW39" s="600" t="s">
        <v>321</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3903205</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102</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946505</v>
      </c>
      <c r="CS40" s="596"/>
      <c r="CT40" s="596"/>
      <c r="CU40" s="596"/>
      <c r="CV40" s="596"/>
      <c r="CW40" s="596"/>
      <c r="CX40" s="596"/>
      <c r="CY40" s="597"/>
      <c r="CZ40" s="629">
        <v>0.9</v>
      </c>
      <c r="DA40" s="630"/>
      <c r="DB40" s="630"/>
      <c r="DC40" s="631"/>
      <c r="DD40" s="604">
        <v>16177</v>
      </c>
      <c r="DE40" s="596"/>
      <c r="DF40" s="596"/>
      <c r="DG40" s="596"/>
      <c r="DH40" s="596"/>
      <c r="DI40" s="596"/>
      <c r="DJ40" s="596"/>
      <c r="DK40" s="597"/>
      <c r="DL40" s="604">
        <v>16177</v>
      </c>
      <c r="DM40" s="596"/>
      <c r="DN40" s="596"/>
      <c r="DO40" s="596"/>
      <c r="DP40" s="596"/>
      <c r="DQ40" s="596"/>
      <c r="DR40" s="596"/>
      <c r="DS40" s="596"/>
      <c r="DT40" s="596"/>
      <c r="DU40" s="596"/>
      <c r="DV40" s="597"/>
      <c r="DW40" s="600">
        <v>0</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5768729</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286</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12740252</v>
      </c>
      <c r="CS42" s="596"/>
      <c r="CT42" s="596"/>
      <c r="CU42" s="596"/>
      <c r="CV42" s="596"/>
      <c r="CW42" s="596"/>
      <c r="CX42" s="596"/>
      <c r="CY42" s="597"/>
      <c r="CZ42" s="629">
        <v>11.7</v>
      </c>
      <c r="DA42" s="678"/>
      <c r="DB42" s="678"/>
      <c r="DC42" s="679"/>
      <c r="DD42" s="604">
        <v>2672594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362664</v>
      </c>
      <c r="CS43" s="627"/>
      <c r="CT43" s="627"/>
      <c r="CU43" s="627"/>
      <c r="CV43" s="627"/>
      <c r="CW43" s="627"/>
      <c r="CX43" s="627"/>
      <c r="CY43" s="628"/>
      <c r="CZ43" s="629">
        <v>0.3</v>
      </c>
      <c r="DA43" s="630"/>
      <c r="DB43" s="630"/>
      <c r="DC43" s="631"/>
      <c r="DD43" s="604">
        <v>362664</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339</v>
      </c>
      <c r="CD44" s="701" t="s">
        <v>291</v>
      </c>
      <c r="CE44" s="702"/>
      <c r="CF44" s="592" t="s">
        <v>340</v>
      </c>
      <c r="CG44" s="593"/>
      <c r="CH44" s="593"/>
      <c r="CI44" s="593"/>
      <c r="CJ44" s="593"/>
      <c r="CK44" s="593"/>
      <c r="CL44" s="593"/>
      <c r="CM44" s="593"/>
      <c r="CN44" s="593"/>
      <c r="CO44" s="593"/>
      <c r="CP44" s="593"/>
      <c r="CQ44" s="594"/>
      <c r="CR44" s="595">
        <v>12740252</v>
      </c>
      <c r="CS44" s="596"/>
      <c r="CT44" s="596"/>
      <c r="CU44" s="596"/>
      <c r="CV44" s="596"/>
      <c r="CW44" s="596"/>
      <c r="CX44" s="596"/>
      <c r="CY44" s="597"/>
      <c r="CZ44" s="629">
        <v>11.7</v>
      </c>
      <c r="DA44" s="678"/>
      <c r="DB44" s="678"/>
      <c r="DC44" s="679"/>
      <c r="DD44" s="604">
        <v>2672594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341</v>
      </c>
      <c r="CG45" s="593"/>
      <c r="CH45" s="593"/>
      <c r="CI45" s="593"/>
      <c r="CJ45" s="593"/>
      <c r="CK45" s="593"/>
      <c r="CL45" s="593"/>
      <c r="CM45" s="593"/>
      <c r="CN45" s="593"/>
      <c r="CO45" s="593"/>
      <c r="CP45" s="593"/>
      <c r="CQ45" s="594"/>
      <c r="CR45" s="595">
        <v>2724698</v>
      </c>
      <c r="CS45" s="627"/>
      <c r="CT45" s="627"/>
      <c r="CU45" s="627"/>
      <c r="CV45" s="627"/>
      <c r="CW45" s="627"/>
      <c r="CX45" s="627"/>
      <c r="CY45" s="628"/>
      <c r="CZ45" s="629">
        <v>2.5</v>
      </c>
      <c r="DA45" s="630"/>
      <c r="DB45" s="630"/>
      <c r="DC45" s="631"/>
      <c r="DD45" s="604">
        <v>204357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342</v>
      </c>
      <c r="CG46" s="593"/>
      <c r="CH46" s="593"/>
      <c r="CI46" s="593"/>
      <c r="CJ46" s="593"/>
      <c r="CK46" s="593"/>
      <c r="CL46" s="593"/>
      <c r="CM46" s="593"/>
      <c r="CN46" s="593"/>
      <c r="CO46" s="593"/>
      <c r="CP46" s="593"/>
      <c r="CQ46" s="594"/>
      <c r="CR46" s="595">
        <v>9795975</v>
      </c>
      <c r="CS46" s="596"/>
      <c r="CT46" s="596"/>
      <c r="CU46" s="596"/>
      <c r="CV46" s="596"/>
      <c r="CW46" s="596"/>
      <c r="CX46" s="596"/>
      <c r="CY46" s="597"/>
      <c r="CZ46" s="629">
        <v>9</v>
      </c>
      <c r="DA46" s="678"/>
      <c r="DB46" s="678"/>
      <c r="DC46" s="679"/>
      <c r="DD46" s="604">
        <v>2439858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343</v>
      </c>
      <c r="CG47" s="593"/>
      <c r="CH47" s="593"/>
      <c r="CI47" s="593"/>
      <c r="CJ47" s="593"/>
      <c r="CK47" s="593"/>
      <c r="CL47" s="593"/>
      <c r="CM47" s="593"/>
      <c r="CN47" s="593"/>
      <c r="CO47" s="593"/>
      <c r="CP47" s="593"/>
      <c r="CQ47" s="594"/>
      <c r="CR47" s="595" t="s">
        <v>224</v>
      </c>
      <c r="CS47" s="627"/>
      <c r="CT47" s="627"/>
      <c r="CU47" s="627"/>
      <c r="CV47" s="627"/>
      <c r="CW47" s="627"/>
      <c r="CX47" s="627"/>
      <c r="CY47" s="628"/>
      <c r="CZ47" s="629" t="s">
        <v>224</v>
      </c>
      <c r="DA47" s="630"/>
      <c r="DB47" s="630"/>
      <c r="DC47" s="631"/>
      <c r="DD47" s="604" t="s">
        <v>224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78"/>
      <c r="DB48" s="678"/>
      <c r="DC48" s="679"/>
      <c r="DD48" s="604" t="s">
        <v>224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345</v>
      </c>
      <c r="CE49" s="639"/>
      <c r="CF49" s="639"/>
      <c r="CG49" s="639"/>
      <c r="CH49" s="639"/>
      <c r="CI49" s="639"/>
      <c r="CJ49" s="639"/>
      <c r="CK49" s="639"/>
      <c r="CL49" s="639"/>
      <c r="CM49" s="639"/>
      <c r="CN49" s="639"/>
      <c r="CO49" s="639"/>
      <c r="CP49" s="639"/>
      <c r="CQ49" s="640"/>
      <c r="CR49" s="667">
        <v>108552220</v>
      </c>
      <c r="CS49" s="663"/>
      <c r="CT49" s="663"/>
      <c r="CU49" s="663"/>
      <c r="CV49" s="663"/>
      <c r="CW49" s="663"/>
      <c r="CX49" s="663"/>
      <c r="CY49" s="690"/>
      <c r="CZ49" s="691">
        <v>100</v>
      </c>
      <c r="DA49" s="692"/>
      <c r="DB49" s="692"/>
      <c r="DC49" s="693"/>
      <c r="DD49" s="694">
        <v>70415057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topLeftCell="A29" zoomScale="25"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112126</v>
      </c>
      <c r="R7" s="725"/>
      <c r="S7" s="725"/>
      <c r="T7" s="725"/>
      <c r="U7" s="725"/>
      <c r="V7" s="725">
        <v>108511</v>
      </c>
      <c r="W7" s="725"/>
      <c r="X7" s="725"/>
      <c r="Y7" s="725"/>
      <c r="Z7" s="725"/>
      <c r="AA7" s="725">
        <v>3615</v>
      </c>
      <c r="AB7" s="725"/>
      <c r="AC7" s="725"/>
      <c r="AD7" s="725"/>
      <c r="AE7" s="726"/>
      <c r="AF7" s="727">
        <v>3472</v>
      </c>
      <c r="AG7" s="728"/>
      <c r="AH7" s="728"/>
      <c r="AI7" s="728"/>
      <c r="AJ7" s="729"/>
      <c r="AK7" s="764">
        <v>427</v>
      </c>
      <c r="AL7" s="765"/>
      <c r="AM7" s="765"/>
      <c r="AN7" s="765"/>
      <c r="AO7" s="765"/>
      <c r="AP7" s="765">
        <v>100613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549</v>
      </c>
      <c r="BT7" s="769"/>
      <c r="BU7" s="769"/>
      <c r="BV7" s="769"/>
      <c r="BW7" s="769"/>
      <c r="BX7" s="769"/>
      <c r="BY7" s="769"/>
      <c r="BZ7" s="769"/>
      <c r="CA7" s="769"/>
      <c r="CB7" s="769"/>
      <c r="CC7" s="769"/>
      <c r="CD7" s="769"/>
      <c r="CE7" s="769"/>
      <c r="CF7" s="769"/>
      <c r="CG7" s="770"/>
      <c r="CH7" s="761">
        <v>-2</v>
      </c>
      <c r="CI7" s="762"/>
      <c r="CJ7" s="762"/>
      <c r="CK7" s="762"/>
      <c r="CL7" s="763"/>
      <c r="CM7" s="761">
        <v>206</v>
      </c>
      <c r="CN7" s="762"/>
      <c r="CO7" s="762"/>
      <c r="CP7" s="762"/>
      <c r="CQ7" s="763"/>
      <c r="CR7" s="761">
        <v>51</v>
      </c>
      <c r="CS7" s="762"/>
      <c r="CT7" s="762"/>
      <c r="CU7" s="762"/>
      <c r="CV7" s="763"/>
      <c r="CW7" s="761">
        <v>27</v>
      </c>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t="s">
        <v>369</v>
      </c>
      <c r="C8" s="746"/>
      <c r="D8" s="746"/>
      <c r="E8" s="746"/>
      <c r="F8" s="746"/>
      <c r="G8" s="746"/>
      <c r="H8" s="746"/>
      <c r="I8" s="746"/>
      <c r="J8" s="746"/>
      <c r="K8" s="746"/>
      <c r="L8" s="746"/>
      <c r="M8" s="746"/>
      <c r="N8" s="746"/>
      <c r="O8" s="746"/>
      <c r="P8" s="747"/>
      <c r="Q8" s="748">
        <v>88</v>
      </c>
      <c r="R8" s="749"/>
      <c r="S8" s="749"/>
      <c r="T8" s="749"/>
      <c r="U8" s="749"/>
      <c r="V8" s="749">
        <v>71</v>
      </c>
      <c r="W8" s="749"/>
      <c r="X8" s="749"/>
      <c r="Y8" s="749"/>
      <c r="Z8" s="749"/>
      <c r="AA8" s="749">
        <v>17</v>
      </c>
      <c r="AB8" s="749"/>
      <c r="AC8" s="749"/>
      <c r="AD8" s="749"/>
      <c r="AE8" s="750"/>
      <c r="AF8" s="751">
        <v>17</v>
      </c>
      <c r="AG8" s="752"/>
      <c r="AH8" s="752"/>
      <c r="AI8" s="752"/>
      <c r="AJ8" s="753"/>
      <c r="AK8" s="754">
        <v>15</v>
      </c>
      <c r="AL8" s="755"/>
      <c r="AM8" s="755"/>
      <c r="AN8" s="755"/>
      <c r="AO8" s="755"/>
      <c r="AP8" s="755">
        <v>0</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550</v>
      </c>
      <c r="BT8" s="759"/>
      <c r="BU8" s="759"/>
      <c r="BV8" s="759"/>
      <c r="BW8" s="759"/>
      <c r="BX8" s="759"/>
      <c r="BY8" s="759"/>
      <c r="BZ8" s="759"/>
      <c r="CA8" s="759"/>
      <c r="CB8" s="759"/>
      <c r="CC8" s="759"/>
      <c r="CD8" s="759"/>
      <c r="CE8" s="759"/>
      <c r="CF8" s="759"/>
      <c r="CG8" s="760"/>
      <c r="CH8" s="771">
        <v>8</v>
      </c>
      <c r="CI8" s="772"/>
      <c r="CJ8" s="772"/>
      <c r="CK8" s="772"/>
      <c r="CL8" s="773"/>
      <c r="CM8" s="771">
        <v>192</v>
      </c>
      <c r="CN8" s="772"/>
      <c r="CO8" s="772"/>
      <c r="CP8" s="772"/>
      <c r="CQ8" s="773"/>
      <c r="CR8" s="771">
        <v>100</v>
      </c>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t="s">
        <v>370</v>
      </c>
      <c r="C9" s="746"/>
      <c r="D9" s="746"/>
      <c r="E9" s="746"/>
      <c r="F9" s="746"/>
      <c r="G9" s="746"/>
      <c r="H9" s="746"/>
      <c r="I9" s="746"/>
      <c r="J9" s="746"/>
      <c r="K9" s="746"/>
      <c r="L9" s="746"/>
      <c r="M9" s="746"/>
      <c r="N9" s="746"/>
      <c r="O9" s="746"/>
      <c r="P9" s="747"/>
      <c r="Q9" s="748">
        <v>117</v>
      </c>
      <c r="R9" s="749"/>
      <c r="S9" s="749"/>
      <c r="T9" s="749"/>
      <c r="U9" s="749"/>
      <c r="V9" s="749">
        <v>87</v>
      </c>
      <c r="W9" s="749"/>
      <c r="X9" s="749"/>
      <c r="Y9" s="749"/>
      <c r="Z9" s="749"/>
      <c r="AA9" s="749">
        <v>30</v>
      </c>
      <c r="AB9" s="749"/>
      <c r="AC9" s="749"/>
      <c r="AD9" s="749"/>
      <c r="AE9" s="750"/>
      <c r="AF9" s="751">
        <v>30</v>
      </c>
      <c r="AG9" s="752"/>
      <c r="AH9" s="752"/>
      <c r="AI9" s="752"/>
      <c r="AJ9" s="753"/>
      <c r="AK9" s="754">
        <v>4</v>
      </c>
      <c r="AL9" s="755"/>
      <c r="AM9" s="755"/>
      <c r="AN9" s="755"/>
      <c r="AO9" s="755"/>
      <c r="AP9" s="755">
        <v>447</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551</v>
      </c>
      <c r="BT9" s="759"/>
      <c r="BU9" s="759"/>
      <c r="BV9" s="759"/>
      <c r="BW9" s="759"/>
      <c r="BX9" s="759"/>
      <c r="BY9" s="759"/>
      <c r="BZ9" s="759"/>
      <c r="CA9" s="759"/>
      <c r="CB9" s="759"/>
      <c r="CC9" s="759"/>
      <c r="CD9" s="759"/>
      <c r="CE9" s="759"/>
      <c r="CF9" s="759"/>
      <c r="CG9" s="760"/>
      <c r="CH9" s="771">
        <v>101</v>
      </c>
      <c r="CI9" s="772"/>
      <c r="CJ9" s="772"/>
      <c r="CK9" s="772"/>
      <c r="CL9" s="773"/>
      <c r="CM9" s="771">
        <v>11442</v>
      </c>
      <c r="CN9" s="772"/>
      <c r="CO9" s="772"/>
      <c r="CP9" s="772"/>
      <c r="CQ9" s="773"/>
      <c r="CR9" s="771">
        <v>9917</v>
      </c>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552</v>
      </c>
      <c r="BT10" s="759"/>
      <c r="BU10" s="759"/>
      <c r="BV10" s="759"/>
      <c r="BW10" s="759"/>
      <c r="BX10" s="759"/>
      <c r="BY10" s="759"/>
      <c r="BZ10" s="759"/>
      <c r="CA10" s="759"/>
      <c r="CB10" s="759"/>
      <c r="CC10" s="759"/>
      <c r="CD10" s="759"/>
      <c r="CE10" s="759"/>
      <c r="CF10" s="759"/>
      <c r="CG10" s="760"/>
      <c r="CH10" s="771">
        <v>4</v>
      </c>
      <c r="CI10" s="772"/>
      <c r="CJ10" s="772"/>
      <c r="CK10" s="772"/>
      <c r="CL10" s="773"/>
      <c r="CM10" s="771">
        <v>473</v>
      </c>
      <c r="CN10" s="772"/>
      <c r="CO10" s="772"/>
      <c r="CP10" s="772"/>
      <c r="CQ10" s="773"/>
      <c r="CR10" s="771">
        <v>48</v>
      </c>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553</v>
      </c>
      <c r="BT11" s="759"/>
      <c r="BU11" s="759"/>
      <c r="BV11" s="759"/>
      <c r="BW11" s="759"/>
      <c r="BX11" s="759"/>
      <c r="BY11" s="759"/>
      <c r="BZ11" s="759"/>
      <c r="CA11" s="759"/>
      <c r="CB11" s="759"/>
      <c r="CC11" s="759"/>
      <c r="CD11" s="759"/>
      <c r="CE11" s="759"/>
      <c r="CF11" s="759"/>
      <c r="CG11" s="760"/>
      <c r="CH11" s="771">
        <v>18</v>
      </c>
      <c r="CI11" s="772"/>
      <c r="CJ11" s="772"/>
      <c r="CK11" s="772"/>
      <c r="CL11" s="773"/>
      <c r="CM11" s="771">
        <v>902</v>
      </c>
      <c r="CN11" s="772"/>
      <c r="CO11" s="772"/>
      <c r="CP11" s="772"/>
      <c r="CQ11" s="773"/>
      <c r="CR11" s="771">
        <v>5</v>
      </c>
      <c r="CS11" s="772"/>
      <c r="CT11" s="772"/>
      <c r="CU11" s="772"/>
      <c r="CV11" s="773"/>
      <c r="CW11" s="771">
        <v>33</v>
      </c>
      <c r="CX11" s="772"/>
      <c r="CY11" s="772"/>
      <c r="CZ11" s="772"/>
      <c r="DA11" s="773"/>
      <c r="DB11" s="771"/>
      <c r="DC11" s="772"/>
      <c r="DD11" s="772"/>
      <c r="DE11" s="772"/>
      <c r="DF11" s="773"/>
      <c r="DG11" s="771">
        <v>6570</v>
      </c>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371</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372</v>
      </c>
      <c r="B23" s="780" t="s">
        <v>373</v>
      </c>
      <c r="C23" s="781"/>
      <c r="D23" s="781"/>
      <c r="E23" s="781"/>
      <c r="F23" s="781"/>
      <c r="G23" s="781"/>
      <c r="H23" s="781"/>
      <c r="I23" s="781"/>
      <c r="J23" s="781"/>
      <c r="K23" s="781"/>
      <c r="L23" s="781"/>
      <c r="M23" s="781"/>
      <c r="N23" s="781"/>
      <c r="O23" s="781"/>
      <c r="P23" s="782"/>
      <c r="Q23" s="783">
        <v>112312</v>
      </c>
      <c r="R23" s="784"/>
      <c r="S23" s="784"/>
      <c r="T23" s="784"/>
      <c r="U23" s="784"/>
      <c r="V23" s="784">
        <v>108650</v>
      </c>
      <c r="W23" s="784"/>
      <c r="X23" s="784"/>
      <c r="Y23" s="784"/>
      <c r="Z23" s="784"/>
      <c r="AA23" s="784">
        <v>3662</v>
      </c>
      <c r="AB23" s="784"/>
      <c r="AC23" s="784"/>
      <c r="AD23" s="784"/>
      <c r="AE23" s="785"/>
      <c r="AF23" s="786">
        <v>3520</v>
      </c>
      <c r="AG23" s="784"/>
      <c r="AH23" s="784"/>
      <c r="AI23" s="784"/>
      <c r="AJ23" s="787"/>
      <c r="AK23" s="788"/>
      <c r="AL23" s="789"/>
      <c r="AM23" s="789"/>
      <c r="AN23" s="789"/>
      <c r="AO23" s="789"/>
      <c r="AP23" s="784">
        <v>101060</v>
      </c>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374</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351</v>
      </c>
      <c r="B26" s="731"/>
      <c r="C26" s="731"/>
      <c r="D26" s="731"/>
      <c r="E26" s="731"/>
      <c r="F26" s="731"/>
      <c r="G26" s="731"/>
      <c r="H26" s="731"/>
      <c r="I26" s="731"/>
      <c r="J26" s="731"/>
      <c r="K26" s="731"/>
      <c r="L26" s="731"/>
      <c r="M26" s="731"/>
      <c r="N26" s="731"/>
      <c r="O26" s="731"/>
      <c r="P26" s="732"/>
      <c r="Q26" s="707" t="s">
        <v>376</v>
      </c>
      <c r="R26" s="708"/>
      <c r="S26" s="708"/>
      <c r="T26" s="708"/>
      <c r="U26" s="709"/>
      <c r="V26" s="707" t="s">
        <v>377</v>
      </c>
      <c r="W26" s="708"/>
      <c r="X26" s="708"/>
      <c r="Y26" s="708"/>
      <c r="Z26" s="709"/>
      <c r="AA26" s="707" t="s">
        <v>378</v>
      </c>
      <c r="AB26" s="708"/>
      <c r="AC26" s="708"/>
      <c r="AD26" s="708"/>
      <c r="AE26" s="708"/>
      <c r="AF26" s="802" t="s">
        <v>379</v>
      </c>
      <c r="AG26" s="803"/>
      <c r="AH26" s="803"/>
      <c r="AI26" s="803"/>
      <c r="AJ26" s="804"/>
      <c r="AK26" s="708" t="s">
        <v>380</v>
      </c>
      <c r="AL26" s="708"/>
      <c r="AM26" s="708"/>
      <c r="AN26" s="708"/>
      <c r="AO26" s="709"/>
      <c r="AP26" s="707" t="s">
        <v>381</v>
      </c>
      <c r="AQ26" s="708"/>
      <c r="AR26" s="708"/>
      <c r="AS26" s="708"/>
      <c r="AT26" s="709"/>
      <c r="AU26" s="707" t="s">
        <v>382</v>
      </c>
      <c r="AV26" s="708"/>
      <c r="AW26" s="708"/>
      <c r="AX26" s="708"/>
      <c r="AY26" s="709"/>
      <c r="AZ26" s="707" t="s">
        <v>383</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384</v>
      </c>
      <c r="C28" s="722"/>
      <c r="D28" s="722"/>
      <c r="E28" s="722"/>
      <c r="F28" s="722"/>
      <c r="G28" s="722"/>
      <c r="H28" s="722"/>
      <c r="I28" s="722"/>
      <c r="J28" s="722"/>
      <c r="K28" s="722"/>
      <c r="L28" s="722"/>
      <c r="M28" s="722"/>
      <c r="N28" s="722"/>
      <c r="O28" s="722"/>
      <c r="P28" s="723"/>
      <c r="Q28" s="812">
        <v>44003</v>
      </c>
      <c r="R28" s="813"/>
      <c r="S28" s="813"/>
      <c r="T28" s="813"/>
      <c r="U28" s="813"/>
      <c r="V28" s="813">
        <v>42100</v>
      </c>
      <c r="W28" s="813"/>
      <c r="X28" s="813"/>
      <c r="Y28" s="813"/>
      <c r="Z28" s="813"/>
      <c r="AA28" s="813">
        <v>1903</v>
      </c>
      <c r="AB28" s="813"/>
      <c r="AC28" s="813"/>
      <c r="AD28" s="813"/>
      <c r="AE28" s="814"/>
      <c r="AF28" s="815">
        <v>1903</v>
      </c>
      <c r="AG28" s="813"/>
      <c r="AH28" s="813"/>
      <c r="AI28" s="813"/>
      <c r="AJ28" s="816"/>
      <c r="AK28" s="817">
        <v>3901</v>
      </c>
      <c r="AL28" s="808"/>
      <c r="AM28" s="808"/>
      <c r="AN28" s="808"/>
      <c r="AO28" s="808"/>
      <c r="AP28" s="808">
        <v>0</v>
      </c>
      <c r="AQ28" s="808"/>
      <c r="AR28" s="808"/>
      <c r="AS28" s="808"/>
      <c r="AT28" s="808"/>
      <c r="AU28" s="808">
        <v>0</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385</v>
      </c>
      <c r="C29" s="746"/>
      <c r="D29" s="746"/>
      <c r="E29" s="746"/>
      <c r="F29" s="746"/>
      <c r="G29" s="746"/>
      <c r="H29" s="746"/>
      <c r="I29" s="746"/>
      <c r="J29" s="746"/>
      <c r="K29" s="746"/>
      <c r="L29" s="746"/>
      <c r="M29" s="746"/>
      <c r="N29" s="746"/>
      <c r="O29" s="746"/>
      <c r="P29" s="747"/>
      <c r="Q29" s="748">
        <v>20539</v>
      </c>
      <c r="R29" s="749"/>
      <c r="S29" s="749"/>
      <c r="T29" s="749"/>
      <c r="U29" s="749"/>
      <c r="V29" s="749">
        <v>19667</v>
      </c>
      <c r="W29" s="749"/>
      <c r="X29" s="749"/>
      <c r="Y29" s="749"/>
      <c r="Z29" s="749"/>
      <c r="AA29" s="749">
        <v>872</v>
      </c>
      <c r="AB29" s="749"/>
      <c r="AC29" s="749"/>
      <c r="AD29" s="749"/>
      <c r="AE29" s="750"/>
      <c r="AF29" s="751">
        <v>872</v>
      </c>
      <c r="AG29" s="752"/>
      <c r="AH29" s="752"/>
      <c r="AI29" s="752"/>
      <c r="AJ29" s="753"/>
      <c r="AK29" s="820">
        <v>2612</v>
      </c>
      <c r="AL29" s="821"/>
      <c r="AM29" s="821"/>
      <c r="AN29" s="821"/>
      <c r="AO29" s="821"/>
      <c r="AP29" s="821">
        <v>0</v>
      </c>
      <c r="AQ29" s="821"/>
      <c r="AR29" s="821"/>
      <c r="AS29" s="821"/>
      <c r="AT29" s="821"/>
      <c r="AU29" s="821">
        <v>0</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386</v>
      </c>
      <c r="C30" s="746"/>
      <c r="D30" s="746"/>
      <c r="E30" s="746"/>
      <c r="F30" s="746"/>
      <c r="G30" s="746"/>
      <c r="H30" s="746"/>
      <c r="I30" s="746"/>
      <c r="J30" s="746"/>
      <c r="K30" s="746"/>
      <c r="L30" s="746"/>
      <c r="M30" s="746"/>
      <c r="N30" s="746"/>
      <c r="O30" s="746"/>
      <c r="P30" s="747"/>
      <c r="Q30" s="748">
        <v>3655</v>
      </c>
      <c r="R30" s="749"/>
      <c r="S30" s="749"/>
      <c r="T30" s="749"/>
      <c r="U30" s="749"/>
      <c r="V30" s="749">
        <v>3626</v>
      </c>
      <c r="W30" s="749"/>
      <c r="X30" s="749"/>
      <c r="Y30" s="749"/>
      <c r="Z30" s="749"/>
      <c r="AA30" s="749">
        <v>29</v>
      </c>
      <c r="AB30" s="749"/>
      <c r="AC30" s="749"/>
      <c r="AD30" s="749"/>
      <c r="AE30" s="750"/>
      <c r="AF30" s="751">
        <v>29</v>
      </c>
      <c r="AG30" s="752"/>
      <c r="AH30" s="752"/>
      <c r="AI30" s="752"/>
      <c r="AJ30" s="753"/>
      <c r="AK30" s="820">
        <v>595</v>
      </c>
      <c r="AL30" s="821"/>
      <c r="AM30" s="821"/>
      <c r="AN30" s="821"/>
      <c r="AO30" s="821"/>
      <c r="AP30" s="821">
        <v>0</v>
      </c>
      <c r="AQ30" s="821"/>
      <c r="AR30" s="821"/>
      <c r="AS30" s="821"/>
      <c r="AT30" s="821"/>
      <c r="AU30" s="821">
        <v>0</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387</v>
      </c>
      <c r="C31" s="746"/>
      <c r="D31" s="746"/>
      <c r="E31" s="746"/>
      <c r="F31" s="746"/>
      <c r="G31" s="746"/>
      <c r="H31" s="746"/>
      <c r="I31" s="746"/>
      <c r="J31" s="746"/>
      <c r="K31" s="746"/>
      <c r="L31" s="746"/>
      <c r="M31" s="746"/>
      <c r="N31" s="746"/>
      <c r="O31" s="746"/>
      <c r="P31" s="747"/>
      <c r="Q31" s="748">
        <v>154</v>
      </c>
      <c r="R31" s="749"/>
      <c r="S31" s="749"/>
      <c r="T31" s="749"/>
      <c r="U31" s="749"/>
      <c r="V31" s="749">
        <v>134</v>
      </c>
      <c r="W31" s="749"/>
      <c r="X31" s="749"/>
      <c r="Y31" s="749"/>
      <c r="Z31" s="749"/>
      <c r="AA31" s="749">
        <v>20</v>
      </c>
      <c r="AB31" s="749"/>
      <c r="AC31" s="749"/>
      <c r="AD31" s="749"/>
      <c r="AE31" s="750"/>
      <c r="AF31" s="751">
        <v>20</v>
      </c>
      <c r="AG31" s="752"/>
      <c r="AH31" s="752"/>
      <c r="AI31" s="752"/>
      <c r="AJ31" s="753"/>
      <c r="AK31" s="820">
        <v>0</v>
      </c>
      <c r="AL31" s="821"/>
      <c r="AM31" s="821"/>
      <c r="AN31" s="821"/>
      <c r="AO31" s="821"/>
      <c r="AP31" s="821">
        <v>0</v>
      </c>
      <c r="AQ31" s="821"/>
      <c r="AR31" s="821"/>
      <c r="AS31" s="821"/>
      <c r="AT31" s="821"/>
      <c r="AU31" s="821">
        <v>0</v>
      </c>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388</v>
      </c>
      <c r="C32" s="746"/>
      <c r="D32" s="746"/>
      <c r="E32" s="746"/>
      <c r="F32" s="746"/>
      <c r="G32" s="746"/>
      <c r="H32" s="746"/>
      <c r="I32" s="746"/>
      <c r="J32" s="746"/>
      <c r="K32" s="746"/>
      <c r="L32" s="746"/>
      <c r="M32" s="746"/>
      <c r="N32" s="746"/>
      <c r="O32" s="746"/>
      <c r="P32" s="747"/>
      <c r="Q32" s="748">
        <v>6524</v>
      </c>
      <c r="R32" s="749"/>
      <c r="S32" s="749"/>
      <c r="T32" s="749"/>
      <c r="U32" s="749"/>
      <c r="V32" s="749">
        <v>6076</v>
      </c>
      <c r="W32" s="749"/>
      <c r="X32" s="749"/>
      <c r="Y32" s="749"/>
      <c r="Z32" s="749"/>
      <c r="AA32" s="749">
        <v>448</v>
      </c>
      <c r="AB32" s="749"/>
      <c r="AC32" s="749"/>
      <c r="AD32" s="749"/>
      <c r="AE32" s="750"/>
      <c r="AF32" s="751">
        <v>4135</v>
      </c>
      <c r="AG32" s="752"/>
      <c r="AH32" s="752"/>
      <c r="AI32" s="752"/>
      <c r="AJ32" s="753"/>
      <c r="AK32" s="820">
        <v>262</v>
      </c>
      <c r="AL32" s="821"/>
      <c r="AM32" s="821"/>
      <c r="AN32" s="821"/>
      <c r="AO32" s="821"/>
      <c r="AP32" s="821">
        <v>7301</v>
      </c>
      <c r="AQ32" s="821"/>
      <c r="AR32" s="821"/>
      <c r="AS32" s="821"/>
      <c r="AT32" s="821"/>
      <c r="AU32" s="821">
        <v>0</v>
      </c>
      <c r="AV32" s="821"/>
      <c r="AW32" s="821"/>
      <c r="AX32" s="821"/>
      <c r="AY32" s="821"/>
      <c r="AZ32" s="822"/>
      <c r="BA32" s="822"/>
      <c r="BB32" s="822"/>
      <c r="BC32" s="822"/>
      <c r="BD32" s="822"/>
      <c r="BE32" s="818" t="s">
        <v>389</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390</v>
      </c>
      <c r="C33" s="746"/>
      <c r="D33" s="746"/>
      <c r="E33" s="746"/>
      <c r="F33" s="746"/>
      <c r="G33" s="746"/>
      <c r="H33" s="746"/>
      <c r="I33" s="746"/>
      <c r="J33" s="746"/>
      <c r="K33" s="746"/>
      <c r="L33" s="746"/>
      <c r="M33" s="746"/>
      <c r="N33" s="746"/>
      <c r="O33" s="746"/>
      <c r="P33" s="747"/>
      <c r="Q33" s="748">
        <v>5947</v>
      </c>
      <c r="R33" s="749"/>
      <c r="S33" s="749"/>
      <c r="T33" s="749"/>
      <c r="U33" s="749"/>
      <c r="V33" s="749">
        <v>5635</v>
      </c>
      <c r="W33" s="749"/>
      <c r="X33" s="749"/>
      <c r="Y33" s="749"/>
      <c r="Z33" s="749"/>
      <c r="AA33" s="749">
        <v>312</v>
      </c>
      <c r="AB33" s="749"/>
      <c r="AC33" s="749"/>
      <c r="AD33" s="749"/>
      <c r="AE33" s="750"/>
      <c r="AF33" s="751">
        <v>3678</v>
      </c>
      <c r="AG33" s="752"/>
      <c r="AH33" s="752"/>
      <c r="AI33" s="752"/>
      <c r="AJ33" s="753"/>
      <c r="AK33" s="820">
        <v>1997</v>
      </c>
      <c r="AL33" s="821"/>
      <c r="AM33" s="821"/>
      <c r="AN33" s="821"/>
      <c r="AO33" s="821"/>
      <c r="AP33" s="821">
        <v>18480</v>
      </c>
      <c r="AQ33" s="821"/>
      <c r="AR33" s="821"/>
      <c r="AS33" s="821"/>
      <c r="AT33" s="821"/>
      <c r="AU33" s="821">
        <v>12548</v>
      </c>
      <c r="AV33" s="821"/>
      <c r="AW33" s="821"/>
      <c r="AX33" s="821"/>
      <c r="AY33" s="821"/>
      <c r="AZ33" s="822"/>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391</v>
      </c>
      <c r="C34" s="746"/>
      <c r="D34" s="746"/>
      <c r="E34" s="746"/>
      <c r="F34" s="746"/>
      <c r="G34" s="746"/>
      <c r="H34" s="746"/>
      <c r="I34" s="746"/>
      <c r="J34" s="746"/>
      <c r="K34" s="746"/>
      <c r="L34" s="746"/>
      <c r="M34" s="746"/>
      <c r="N34" s="746"/>
      <c r="O34" s="746"/>
      <c r="P34" s="747"/>
      <c r="Q34" s="748">
        <v>160</v>
      </c>
      <c r="R34" s="749"/>
      <c r="S34" s="749"/>
      <c r="T34" s="749"/>
      <c r="U34" s="749"/>
      <c r="V34" s="749">
        <v>127</v>
      </c>
      <c r="W34" s="749"/>
      <c r="X34" s="749"/>
      <c r="Y34" s="749"/>
      <c r="Z34" s="749"/>
      <c r="AA34" s="749">
        <v>32</v>
      </c>
      <c r="AB34" s="749"/>
      <c r="AC34" s="749"/>
      <c r="AD34" s="749"/>
      <c r="AE34" s="750"/>
      <c r="AF34" s="751">
        <v>32</v>
      </c>
      <c r="AG34" s="752"/>
      <c r="AH34" s="752"/>
      <c r="AI34" s="752"/>
      <c r="AJ34" s="753"/>
      <c r="AK34" s="820">
        <v>95</v>
      </c>
      <c r="AL34" s="821"/>
      <c r="AM34" s="821"/>
      <c r="AN34" s="821"/>
      <c r="AO34" s="821"/>
      <c r="AP34" s="821">
        <v>1084</v>
      </c>
      <c r="AQ34" s="821"/>
      <c r="AR34" s="821"/>
      <c r="AS34" s="821"/>
      <c r="AT34" s="821"/>
      <c r="AU34" s="821">
        <v>1083</v>
      </c>
      <c r="AV34" s="821"/>
      <c r="AW34" s="821"/>
      <c r="AX34" s="821"/>
      <c r="AY34" s="821"/>
      <c r="AZ34" s="822"/>
      <c r="BA34" s="822"/>
      <c r="BB34" s="822"/>
      <c r="BC34" s="822"/>
      <c r="BD34" s="822"/>
      <c r="BE34" s="818" t="s">
        <v>392</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393</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372</v>
      </c>
      <c r="B63" s="780" t="s">
        <v>394</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10670</v>
      </c>
      <c r="AG63" s="832"/>
      <c r="AH63" s="832"/>
      <c r="AI63" s="832"/>
      <c r="AJ63" s="833"/>
      <c r="AK63" s="834"/>
      <c r="AL63" s="829"/>
      <c r="AM63" s="829"/>
      <c r="AN63" s="829"/>
      <c r="AO63" s="829"/>
      <c r="AP63" s="832">
        <f>+AP32+AP33+AP34</f>
        <v>26865</v>
      </c>
      <c r="AQ63" s="832"/>
      <c r="AR63" s="832"/>
      <c r="AS63" s="832"/>
      <c r="AT63" s="832"/>
      <c r="AU63" s="832">
        <f>+AU34+AU33</f>
        <v>13631</v>
      </c>
      <c r="AV63" s="832"/>
      <c r="AW63" s="832"/>
      <c r="AX63" s="832"/>
      <c r="AY63" s="832"/>
      <c r="AZ63" s="836"/>
      <c r="BA63" s="836"/>
      <c r="BB63" s="836"/>
      <c r="BC63" s="836"/>
      <c r="BD63" s="836"/>
      <c r="BE63" s="837"/>
      <c r="BF63" s="837"/>
      <c r="BG63" s="837"/>
      <c r="BH63" s="837"/>
      <c r="BI63" s="838"/>
      <c r="BJ63" s="839" t="s">
        <v>224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396</v>
      </c>
      <c r="B66" s="731"/>
      <c r="C66" s="731"/>
      <c r="D66" s="731"/>
      <c r="E66" s="731"/>
      <c r="F66" s="731"/>
      <c r="G66" s="731"/>
      <c r="H66" s="731"/>
      <c r="I66" s="731"/>
      <c r="J66" s="731"/>
      <c r="K66" s="731"/>
      <c r="L66" s="731"/>
      <c r="M66" s="731"/>
      <c r="N66" s="731"/>
      <c r="O66" s="731"/>
      <c r="P66" s="732"/>
      <c r="Q66" s="707" t="s">
        <v>376</v>
      </c>
      <c r="R66" s="708"/>
      <c r="S66" s="708"/>
      <c r="T66" s="708"/>
      <c r="U66" s="709"/>
      <c r="V66" s="707" t="s">
        <v>377</v>
      </c>
      <c r="W66" s="708"/>
      <c r="X66" s="708"/>
      <c r="Y66" s="708"/>
      <c r="Z66" s="709"/>
      <c r="AA66" s="707" t="s">
        <v>378</v>
      </c>
      <c r="AB66" s="708"/>
      <c r="AC66" s="708"/>
      <c r="AD66" s="708"/>
      <c r="AE66" s="709"/>
      <c r="AF66" s="842" t="s">
        <v>379</v>
      </c>
      <c r="AG66" s="803"/>
      <c r="AH66" s="803"/>
      <c r="AI66" s="803"/>
      <c r="AJ66" s="843"/>
      <c r="AK66" s="707" t="s">
        <v>380</v>
      </c>
      <c r="AL66" s="731"/>
      <c r="AM66" s="731"/>
      <c r="AN66" s="731"/>
      <c r="AO66" s="732"/>
      <c r="AP66" s="707" t="s">
        <v>381</v>
      </c>
      <c r="AQ66" s="708"/>
      <c r="AR66" s="708"/>
      <c r="AS66" s="708"/>
      <c r="AT66" s="709"/>
      <c r="AU66" s="707" t="s">
        <v>397</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544</v>
      </c>
      <c r="C68" s="860"/>
      <c r="D68" s="860"/>
      <c r="E68" s="860"/>
      <c r="F68" s="860"/>
      <c r="G68" s="860"/>
      <c r="H68" s="860"/>
      <c r="I68" s="860"/>
      <c r="J68" s="860"/>
      <c r="K68" s="860"/>
      <c r="L68" s="860"/>
      <c r="M68" s="860"/>
      <c r="N68" s="860"/>
      <c r="O68" s="860"/>
      <c r="P68" s="861"/>
      <c r="Q68" s="862">
        <v>5021</v>
      </c>
      <c r="R68" s="856"/>
      <c r="S68" s="856"/>
      <c r="T68" s="856"/>
      <c r="U68" s="856"/>
      <c r="V68" s="856">
        <v>4898</v>
      </c>
      <c r="W68" s="856"/>
      <c r="X68" s="856"/>
      <c r="Y68" s="856"/>
      <c r="Z68" s="856"/>
      <c r="AA68" s="856">
        <v>123</v>
      </c>
      <c r="AB68" s="856"/>
      <c r="AC68" s="856"/>
      <c r="AD68" s="856"/>
      <c r="AE68" s="856"/>
      <c r="AF68" s="856">
        <v>123</v>
      </c>
      <c r="AG68" s="856"/>
      <c r="AH68" s="856"/>
      <c r="AI68" s="856"/>
      <c r="AJ68" s="856"/>
      <c r="AK68" s="856">
        <v>0</v>
      </c>
      <c r="AL68" s="856"/>
      <c r="AM68" s="856"/>
      <c r="AN68" s="856"/>
      <c r="AO68" s="856"/>
      <c r="AP68" s="856">
        <v>1175</v>
      </c>
      <c r="AQ68" s="856"/>
      <c r="AR68" s="856"/>
      <c r="AS68" s="856"/>
      <c r="AT68" s="856"/>
      <c r="AU68" s="856">
        <v>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545</v>
      </c>
      <c r="C69" s="864"/>
      <c r="D69" s="864"/>
      <c r="E69" s="864"/>
      <c r="F69" s="864"/>
      <c r="G69" s="864"/>
      <c r="H69" s="864"/>
      <c r="I69" s="864"/>
      <c r="J69" s="864"/>
      <c r="K69" s="864"/>
      <c r="L69" s="864"/>
      <c r="M69" s="864"/>
      <c r="N69" s="864"/>
      <c r="O69" s="864"/>
      <c r="P69" s="865"/>
      <c r="Q69" s="866">
        <v>1551</v>
      </c>
      <c r="R69" s="821"/>
      <c r="S69" s="821"/>
      <c r="T69" s="821"/>
      <c r="U69" s="821"/>
      <c r="V69" s="821">
        <v>1512</v>
      </c>
      <c r="W69" s="821"/>
      <c r="X69" s="821"/>
      <c r="Y69" s="821"/>
      <c r="Z69" s="821"/>
      <c r="AA69" s="821">
        <v>38</v>
      </c>
      <c r="AB69" s="821"/>
      <c r="AC69" s="821"/>
      <c r="AD69" s="821"/>
      <c r="AE69" s="821"/>
      <c r="AF69" s="821">
        <v>38</v>
      </c>
      <c r="AG69" s="821"/>
      <c r="AH69" s="821"/>
      <c r="AI69" s="821"/>
      <c r="AJ69" s="821"/>
      <c r="AK69" s="821">
        <v>0</v>
      </c>
      <c r="AL69" s="821"/>
      <c r="AM69" s="821"/>
      <c r="AN69" s="821"/>
      <c r="AO69" s="821"/>
      <c r="AP69" s="821">
        <v>0</v>
      </c>
      <c r="AQ69" s="821"/>
      <c r="AR69" s="821"/>
      <c r="AS69" s="821"/>
      <c r="AT69" s="821"/>
      <c r="AU69" s="821">
        <v>0</v>
      </c>
      <c r="AV69" s="821"/>
      <c r="AW69" s="821"/>
      <c r="AX69" s="821"/>
      <c r="AY69" s="821"/>
      <c r="AZ69" s="867" t="s">
        <v>547</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545</v>
      </c>
      <c r="C70" s="864"/>
      <c r="D70" s="864"/>
      <c r="E70" s="864"/>
      <c r="F70" s="864"/>
      <c r="G70" s="864"/>
      <c r="H70" s="864"/>
      <c r="I70" s="864"/>
      <c r="J70" s="864"/>
      <c r="K70" s="864"/>
      <c r="L70" s="864"/>
      <c r="M70" s="864"/>
      <c r="N70" s="864"/>
      <c r="O70" s="864"/>
      <c r="P70" s="865"/>
      <c r="Q70" s="866">
        <v>653677</v>
      </c>
      <c r="R70" s="821"/>
      <c r="S70" s="821"/>
      <c r="T70" s="821"/>
      <c r="U70" s="821"/>
      <c r="V70" s="821">
        <v>638723</v>
      </c>
      <c r="W70" s="821"/>
      <c r="X70" s="821"/>
      <c r="Y70" s="821"/>
      <c r="Z70" s="821"/>
      <c r="AA70" s="821">
        <v>14954</v>
      </c>
      <c r="AB70" s="821"/>
      <c r="AC70" s="821"/>
      <c r="AD70" s="821"/>
      <c r="AE70" s="821"/>
      <c r="AF70" s="821">
        <v>14954</v>
      </c>
      <c r="AG70" s="821"/>
      <c r="AH70" s="821"/>
      <c r="AI70" s="821"/>
      <c r="AJ70" s="821"/>
      <c r="AK70" s="821">
        <v>3939</v>
      </c>
      <c r="AL70" s="821"/>
      <c r="AM70" s="821"/>
      <c r="AN70" s="821"/>
      <c r="AO70" s="821"/>
      <c r="AP70" s="821">
        <v>0</v>
      </c>
      <c r="AQ70" s="821"/>
      <c r="AR70" s="821"/>
      <c r="AS70" s="821"/>
      <c r="AT70" s="821"/>
      <c r="AU70" s="821">
        <v>0</v>
      </c>
      <c r="AV70" s="821"/>
      <c r="AW70" s="821"/>
      <c r="AX70" s="821"/>
      <c r="AY70" s="821"/>
      <c r="AZ70" s="867" t="s">
        <v>548</v>
      </c>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546</v>
      </c>
      <c r="C71" s="864"/>
      <c r="D71" s="864"/>
      <c r="E71" s="864"/>
      <c r="F71" s="864"/>
      <c r="G71" s="864"/>
      <c r="H71" s="864"/>
      <c r="I71" s="864"/>
      <c r="J71" s="864"/>
      <c r="K71" s="864"/>
      <c r="L71" s="864"/>
      <c r="M71" s="864"/>
      <c r="N71" s="864"/>
      <c r="O71" s="864"/>
      <c r="P71" s="865"/>
      <c r="Q71" s="866">
        <v>437</v>
      </c>
      <c r="R71" s="821"/>
      <c r="S71" s="821"/>
      <c r="T71" s="821"/>
      <c r="U71" s="821"/>
      <c r="V71" s="821">
        <v>412</v>
      </c>
      <c r="W71" s="821"/>
      <c r="X71" s="821"/>
      <c r="Y71" s="821"/>
      <c r="Z71" s="821"/>
      <c r="AA71" s="821">
        <v>25</v>
      </c>
      <c r="AB71" s="821"/>
      <c r="AC71" s="821"/>
      <c r="AD71" s="821"/>
      <c r="AE71" s="821"/>
      <c r="AF71" s="821">
        <v>25</v>
      </c>
      <c r="AG71" s="821"/>
      <c r="AH71" s="821"/>
      <c r="AI71" s="821"/>
      <c r="AJ71" s="821"/>
      <c r="AK71" s="821">
        <v>90</v>
      </c>
      <c r="AL71" s="821"/>
      <c r="AM71" s="821"/>
      <c r="AN71" s="821"/>
      <c r="AO71" s="821"/>
      <c r="AP71" s="821">
        <v>0</v>
      </c>
      <c r="AQ71" s="821"/>
      <c r="AR71" s="821"/>
      <c r="AS71" s="821"/>
      <c r="AT71" s="821"/>
      <c r="AU71" s="821">
        <v>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372</v>
      </c>
      <c r="B88" s="780" t="s">
        <v>398</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+AF71+AF70+AF69+AF68</f>
        <v>15140</v>
      </c>
      <c r="AG88" s="832"/>
      <c r="AH88" s="832"/>
      <c r="AI88" s="832"/>
      <c r="AJ88" s="832"/>
      <c r="AK88" s="829"/>
      <c r="AL88" s="829"/>
      <c r="AM88" s="829"/>
      <c r="AN88" s="829"/>
      <c r="AO88" s="829"/>
      <c r="AP88" s="832">
        <f>+AP68</f>
        <v>1175</v>
      </c>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780" t="s">
        <v>399</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+CR11+CR10+CR9+CR8+CR7</f>
        <v>10121</v>
      </c>
      <c r="CS102" s="840"/>
      <c r="CT102" s="840"/>
      <c r="CU102" s="840"/>
      <c r="CV102" s="883"/>
      <c r="CW102" s="882">
        <f>+CW11+CW7</f>
        <v>60</v>
      </c>
      <c r="CX102" s="840"/>
      <c r="CY102" s="840"/>
      <c r="CZ102" s="840"/>
      <c r="DA102" s="883"/>
      <c r="DB102" s="882"/>
      <c r="DC102" s="840"/>
      <c r="DD102" s="840"/>
      <c r="DE102" s="840"/>
      <c r="DF102" s="883"/>
      <c r="DG102" s="882">
        <f>+DG11</f>
        <v>6570</v>
      </c>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407</v>
      </c>
      <c r="AB109" s="885"/>
      <c r="AC109" s="885"/>
      <c r="AD109" s="885"/>
      <c r="AE109" s="886"/>
      <c r="AF109" s="884" t="s">
        <v>290</v>
      </c>
      <c r="AG109" s="885"/>
      <c r="AH109" s="885"/>
      <c r="AI109" s="885"/>
      <c r="AJ109" s="886"/>
      <c r="AK109" s="884" t="s">
        <v>289</v>
      </c>
      <c r="AL109" s="885"/>
      <c r="AM109" s="885"/>
      <c r="AN109" s="885"/>
      <c r="AO109" s="886"/>
      <c r="AP109" s="884" t="s">
        <v>408</v>
      </c>
      <c r="AQ109" s="885"/>
      <c r="AR109" s="885"/>
      <c r="AS109" s="885"/>
      <c r="AT109" s="887"/>
      <c r="AU109" s="904" t="s">
        <v>406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407</v>
      </c>
      <c r="BR109" s="885"/>
      <c r="BS109" s="885"/>
      <c r="BT109" s="885"/>
      <c r="BU109" s="886"/>
      <c r="BV109" s="884" t="s">
        <v>290</v>
      </c>
      <c r="BW109" s="885"/>
      <c r="BX109" s="885"/>
      <c r="BY109" s="885"/>
      <c r="BZ109" s="886"/>
      <c r="CA109" s="884" t="s">
        <v>289</v>
      </c>
      <c r="CB109" s="885"/>
      <c r="CC109" s="885"/>
      <c r="CD109" s="885"/>
      <c r="CE109" s="886"/>
      <c r="CF109" s="905" t="s">
        <v>408</v>
      </c>
      <c r="CG109" s="905"/>
      <c r="CH109" s="905"/>
      <c r="CI109" s="905"/>
      <c r="CJ109" s="905"/>
      <c r="CK109" s="884" t="s">
        <v>409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407</v>
      </c>
      <c r="DH109" s="885"/>
      <c r="DI109" s="885"/>
      <c r="DJ109" s="885"/>
      <c r="DK109" s="886"/>
      <c r="DL109" s="884" t="s">
        <v>290</v>
      </c>
      <c r="DM109" s="885"/>
      <c r="DN109" s="885"/>
      <c r="DO109" s="885"/>
      <c r="DP109" s="886"/>
      <c r="DQ109" s="884" t="s">
        <v>289</v>
      </c>
      <c r="DR109" s="885"/>
      <c r="DS109" s="885"/>
      <c r="DT109" s="885"/>
      <c r="DU109" s="886"/>
      <c r="DV109" s="884" t="s">
        <v>408</v>
      </c>
      <c r="DW109" s="885"/>
      <c r="DX109" s="885"/>
      <c r="DY109" s="885"/>
      <c r="DZ109" s="887"/>
    </row>
    <row r="110" spans="1:131" s="199" customFormat="1" ht="26.25" customHeight="1">
      <c r="A110" s="888" t="s">
        <v>410</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9580715</v>
      </c>
      <c r="AB110" s="892"/>
      <c r="AC110" s="892"/>
      <c r="AD110" s="892"/>
      <c r="AE110" s="893"/>
      <c r="AF110" s="894">
        <v>8786498</v>
      </c>
      <c r="AG110" s="892"/>
      <c r="AH110" s="892"/>
      <c r="AI110" s="892"/>
      <c r="AJ110" s="893"/>
      <c r="AK110" s="894">
        <v>9222745</v>
      </c>
      <c r="AL110" s="892"/>
      <c r="AM110" s="892"/>
      <c r="AN110" s="892"/>
      <c r="AO110" s="893"/>
      <c r="AP110" s="895">
        <v>16.3</v>
      </c>
      <c r="AQ110" s="896"/>
      <c r="AR110" s="896"/>
      <c r="AS110" s="896"/>
      <c r="AT110" s="897"/>
      <c r="AU110" s="898" t="s">
        <v>62</v>
      </c>
      <c r="AV110" s="899"/>
      <c r="AW110" s="899"/>
      <c r="AX110" s="899"/>
      <c r="AY110" s="899"/>
      <c r="AZ110" s="940" t="s">
        <v>411</v>
      </c>
      <c r="BA110" s="889"/>
      <c r="BB110" s="889"/>
      <c r="BC110" s="889"/>
      <c r="BD110" s="889"/>
      <c r="BE110" s="889"/>
      <c r="BF110" s="889"/>
      <c r="BG110" s="889"/>
      <c r="BH110" s="889"/>
      <c r="BI110" s="889"/>
      <c r="BJ110" s="889"/>
      <c r="BK110" s="889"/>
      <c r="BL110" s="889"/>
      <c r="BM110" s="889"/>
      <c r="BN110" s="889"/>
      <c r="BO110" s="889"/>
      <c r="BP110" s="890"/>
      <c r="BQ110" s="926">
        <v>97992323</v>
      </c>
      <c r="BR110" s="927"/>
      <c r="BS110" s="927"/>
      <c r="BT110" s="927"/>
      <c r="BU110" s="927"/>
      <c r="BV110" s="927">
        <v>98742278</v>
      </c>
      <c r="BW110" s="927"/>
      <c r="BX110" s="927"/>
      <c r="BY110" s="927"/>
      <c r="BZ110" s="927"/>
      <c r="CA110" s="927">
        <v>101060200</v>
      </c>
      <c r="CB110" s="927"/>
      <c r="CC110" s="927"/>
      <c r="CD110" s="927"/>
      <c r="CE110" s="927"/>
      <c r="CF110" s="941">
        <v>178.8</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1034117</v>
      </c>
      <c r="DH110" s="927"/>
      <c r="DI110" s="927"/>
      <c r="DJ110" s="927"/>
      <c r="DK110" s="927"/>
      <c r="DL110" s="927">
        <v>946487</v>
      </c>
      <c r="DM110" s="927"/>
      <c r="DN110" s="927"/>
      <c r="DO110" s="927"/>
      <c r="DP110" s="927"/>
      <c r="DQ110" s="927">
        <v>858792</v>
      </c>
      <c r="DR110" s="927"/>
      <c r="DS110" s="927"/>
      <c r="DT110" s="927"/>
      <c r="DU110" s="927"/>
      <c r="DV110" s="928">
        <v>1.5</v>
      </c>
      <c r="DW110" s="928"/>
      <c r="DX110" s="928"/>
      <c r="DY110" s="928"/>
      <c r="DZ110" s="929"/>
    </row>
    <row r="111" spans="1:131" s="199"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224</v>
      </c>
      <c r="AB111" s="934"/>
      <c r="AC111" s="934"/>
      <c r="AD111" s="934"/>
      <c r="AE111" s="935"/>
      <c r="AF111" s="936" t="s">
        <v>224</v>
      </c>
      <c r="AG111" s="934"/>
      <c r="AH111" s="934"/>
      <c r="AI111" s="934"/>
      <c r="AJ111" s="935"/>
      <c r="AK111" s="936" t="s">
        <v>224</v>
      </c>
      <c r="AL111" s="934"/>
      <c r="AM111" s="934"/>
      <c r="AN111" s="934"/>
      <c r="AO111" s="935"/>
      <c r="AP111" s="937" t="s">
        <v>224</v>
      </c>
      <c r="AQ111" s="938"/>
      <c r="AR111" s="938"/>
      <c r="AS111" s="938"/>
      <c r="AT111" s="939"/>
      <c r="AU111" s="900"/>
      <c r="AV111" s="901"/>
      <c r="AW111" s="901"/>
      <c r="AX111" s="901"/>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10585015</v>
      </c>
      <c r="BR111" s="920"/>
      <c r="BS111" s="920"/>
      <c r="BT111" s="920"/>
      <c r="BU111" s="920"/>
      <c r="BV111" s="920">
        <v>8649279</v>
      </c>
      <c r="BW111" s="920"/>
      <c r="BX111" s="920"/>
      <c r="BY111" s="920"/>
      <c r="BZ111" s="920"/>
      <c r="CA111" s="920">
        <v>9349005</v>
      </c>
      <c r="CB111" s="920"/>
      <c r="CC111" s="920"/>
      <c r="CD111" s="920"/>
      <c r="CE111" s="920"/>
      <c r="CF111" s="914">
        <v>16.5</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1004909</v>
      </c>
      <c r="DH111" s="920"/>
      <c r="DI111" s="920"/>
      <c r="DJ111" s="920"/>
      <c r="DK111" s="920"/>
      <c r="DL111" s="920">
        <v>879295</v>
      </c>
      <c r="DM111" s="920"/>
      <c r="DN111" s="920"/>
      <c r="DO111" s="920"/>
      <c r="DP111" s="920"/>
      <c r="DQ111" s="920">
        <v>753681</v>
      </c>
      <c r="DR111" s="920"/>
      <c r="DS111" s="920"/>
      <c r="DT111" s="920"/>
      <c r="DU111" s="920"/>
      <c r="DV111" s="921">
        <v>1.3</v>
      </c>
      <c r="DW111" s="921"/>
      <c r="DX111" s="921"/>
      <c r="DY111" s="921"/>
      <c r="DZ111" s="922"/>
    </row>
    <row r="112" spans="1:131" s="199"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224</v>
      </c>
      <c r="AB112" s="959"/>
      <c r="AC112" s="959"/>
      <c r="AD112" s="959"/>
      <c r="AE112" s="960"/>
      <c r="AF112" s="961" t="s">
        <v>224</v>
      </c>
      <c r="AG112" s="959"/>
      <c r="AH112" s="959"/>
      <c r="AI112" s="959"/>
      <c r="AJ112" s="960"/>
      <c r="AK112" s="961" t="s">
        <v>224</v>
      </c>
      <c r="AL112" s="959"/>
      <c r="AM112" s="959"/>
      <c r="AN112" s="959"/>
      <c r="AO112" s="960"/>
      <c r="AP112" s="962" t="s">
        <v>224</v>
      </c>
      <c r="AQ112" s="963"/>
      <c r="AR112" s="963"/>
      <c r="AS112" s="963"/>
      <c r="AT112" s="964"/>
      <c r="AU112" s="900"/>
      <c r="AV112" s="901"/>
      <c r="AW112" s="901"/>
      <c r="AX112" s="901"/>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15549899</v>
      </c>
      <c r="BR112" s="920"/>
      <c r="BS112" s="920"/>
      <c r="BT112" s="920"/>
      <c r="BU112" s="920"/>
      <c r="BV112" s="920">
        <v>14659919</v>
      </c>
      <c r="BW112" s="920"/>
      <c r="BX112" s="920"/>
      <c r="BY112" s="920"/>
      <c r="BZ112" s="920"/>
      <c r="CA112" s="920">
        <v>13630867</v>
      </c>
      <c r="CB112" s="920"/>
      <c r="CC112" s="920"/>
      <c r="CD112" s="920"/>
      <c r="CE112" s="920"/>
      <c r="CF112" s="914">
        <v>24.1</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224</v>
      </c>
      <c r="DH112" s="920"/>
      <c r="DI112" s="920"/>
      <c r="DJ112" s="920"/>
      <c r="DK112" s="920"/>
      <c r="DL112" s="920" t="s">
        <v>224</v>
      </c>
      <c r="DM112" s="920"/>
      <c r="DN112" s="920"/>
      <c r="DO112" s="920"/>
      <c r="DP112" s="920"/>
      <c r="DQ112" s="920" t="s">
        <v>224</v>
      </c>
      <c r="DR112" s="920"/>
      <c r="DS112" s="920"/>
      <c r="DT112" s="920"/>
      <c r="DU112" s="920"/>
      <c r="DV112" s="921" t="s">
        <v>224</v>
      </c>
      <c r="DW112" s="921"/>
      <c r="DX112" s="921"/>
      <c r="DY112" s="921"/>
      <c r="DZ112" s="922"/>
    </row>
    <row r="113" spans="1:130" s="199"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1122550</v>
      </c>
      <c r="AB113" s="934"/>
      <c r="AC113" s="934"/>
      <c r="AD113" s="934"/>
      <c r="AE113" s="935"/>
      <c r="AF113" s="936">
        <v>1175008</v>
      </c>
      <c r="AG113" s="934"/>
      <c r="AH113" s="934"/>
      <c r="AI113" s="934"/>
      <c r="AJ113" s="935"/>
      <c r="AK113" s="936">
        <v>1165785</v>
      </c>
      <c r="AL113" s="934"/>
      <c r="AM113" s="934"/>
      <c r="AN113" s="934"/>
      <c r="AO113" s="935"/>
      <c r="AP113" s="937">
        <v>2.1</v>
      </c>
      <c r="AQ113" s="938"/>
      <c r="AR113" s="938"/>
      <c r="AS113" s="938"/>
      <c r="AT113" s="939"/>
      <c r="AU113" s="900"/>
      <c r="AV113" s="901"/>
      <c r="AW113" s="901"/>
      <c r="AX113" s="901"/>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1462718</v>
      </c>
      <c r="BR113" s="920"/>
      <c r="BS113" s="920"/>
      <c r="BT113" s="920"/>
      <c r="BU113" s="920"/>
      <c r="BV113" s="920">
        <v>1220626</v>
      </c>
      <c r="BW113" s="920"/>
      <c r="BX113" s="920"/>
      <c r="BY113" s="920"/>
      <c r="BZ113" s="920"/>
      <c r="CA113" s="920">
        <v>1054037</v>
      </c>
      <c r="CB113" s="920"/>
      <c r="CC113" s="920"/>
      <c r="CD113" s="920"/>
      <c r="CE113" s="920"/>
      <c r="CF113" s="914">
        <v>1.9</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224</v>
      </c>
      <c r="DH113" s="959"/>
      <c r="DI113" s="959"/>
      <c r="DJ113" s="959"/>
      <c r="DK113" s="960"/>
      <c r="DL113" s="961" t="s">
        <v>224</v>
      </c>
      <c r="DM113" s="959"/>
      <c r="DN113" s="959"/>
      <c r="DO113" s="959"/>
      <c r="DP113" s="960"/>
      <c r="DQ113" s="961" t="s">
        <v>224</v>
      </c>
      <c r="DR113" s="959"/>
      <c r="DS113" s="959"/>
      <c r="DT113" s="959"/>
      <c r="DU113" s="960"/>
      <c r="DV113" s="962" t="s">
        <v>224</v>
      </c>
      <c r="DW113" s="963"/>
      <c r="DX113" s="963"/>
      <c r="DY113" s="963"/>
      <c r="DZ113" s="964"/>
    </row>
    <row r="114" spans="1:130" s="199"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181575</v>
      </c>
      <c r="AB114" s="959"/>
      <c r="AC114" s="959"/>
      <c r="AD114" s="959"/>
      <c r="AE114" s="960"/>
      <c r="AF114" s="961">
        <v>306226</v>
      </c>
      <c r="AG114" s="959"/>
      <c r="AH114" s="959"/>
      <c r="AI114" s="959"/>
      <c r="AJ114" s="960"/>
      <c r="AK114" s="961">
        <v>299140</v>
      </c>
      <c r="AL114" s="959"/>
      <c r="AM114" s="959"/>
      <c r="AN114" s="959"/>
      <c r="AO114" s="960"/>
      <c r="AP114" s="962">
        <v>0.5</v>
      </c>
      <c r="AQ114" s="963"/>
      <c r="AR114" s="963"/>
      <c r="AS114" s="963"/>
      <c r="AT114" s="964"/>
      <c r="AU114" s="900"/>
      <c r="AV114" s="901"/>
      <c r="AW114" s="901"/>
      <c r="AX114" s="901"/>
      <c r="AY114" s="901"/>
      <c r="AZ114" s="949" t="s">
        <v>425</v>
      </c>
      <c r="BA114" s="950"/>
      <c r="BB114" s="950"/>
      <c r="BC114" s="950"/>
      <c r="BD114" s="950"/>
      <c r="BE114" s="950"/>
      <c r="BF114" s="950"/>
      <c r="BG114" s="950"/>
      <c r="BH114" s="950"/>
      <c r="BI114" s="950"/>
      <c r="BJ114" s="950"/>
      <c r="BK114" s="950"/>
      <c r="BL114" s="950"/>
      <c r="BM114" s="950"/>
      <c r="BN114" s="950"/>
      <c r="BO114" s="950"/>
      <c r="BP114" s="951"/>
      <c r="BQ114" s="919">
        <v>14429852</v>
      </c>
      <c r="BR114" s="920"/>
      <c r="BS114" s="920"/>
      <c r="BT114" s="920"/>
      <c r="BU114" s="920"/>
      <c r="BV114" s="920">
        <v>13672087</v>
      </c>
      <c r="BW114" s="920"/>
      <c r="BX114" s="920"/>
      <c r="BY114" s="920"/>
      <c r="BZ114" s="920"/>
      <c r="CA114" s="920">
        <v>14613144</v>
      </c>
      <c r="CB114" s="920"/>
      <c r="CC114" s="920"/>
      <c r="CD114" s="920"/>
      <c r="CE114" s="920"/>
      <c r="CF114" s="914">
        <v>25.9</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224</v>
      </c>
      <c r="DH114" s="959"/>
      <c r="DI114" s="959"/>
      <c r="DJ114" s="959"/>
      <c r="DK114" s="960"/>
      <c r="DL114" s="961" t="s">
        <v>224</v>
      </c>
      <c r="DM114" s="959"/>
      <c r="DN114" s="959"/>
      <c r="DO114" s="959"/>
      <c r="DP114" s="960"/>
      <c r="DQ114" s="961" t="s">
        <v>224</v>
      </c>
      <c r="DR114" s="959"/>
      <c r="DS114" s="959"/>
      <c r="DT114" s="959"/>
      <c r="DU114" s="960"/>
      <c r="DV114" s="962" t="s">
        <v>224</v>
      </c>
      <c r="DW114" s="963"/>
      <c r="DX114" s="963"/>
      <c r="DY114" s="963"/>
      <c r="DZ114" s="964"/>
    </row>
    <row r="115" spans="1:130" s="199"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515060</v>
      </c>
      <c r="AB115" s="934"/>
      <c r="AC115" s="934"/>
      <c r="AD115" s="934"/>
      <c r="AE115" s="935"/>
      <c r="AF115" s="936">
        <v>863947</v>
      </c>
      <c r="AG115" s="934"/>
      <c r="AH115" s="934"/>
      <c r="AI115" s="934"/>
      <c r="AJ115" s="935"/>
      <c r="AK115" s="936">
        <v>367059</v>
      </c>
      <c r="AL115" s="934"/>
      <c r="AM115" s="934"/>
      <c r="AN115" s="934"/>
      <c r="AO115" s="935"/>
      <c r="AP115" s="937">
        <v>0.6</v>
      </c>
      <c r="AQ115" s="938"/>
      <c r="AR115" s="938"/>
      <c r="AS115" s="938"/>
      <c r="AT115" s="939"/>
      <c r="AU115" s="900"/>
      <c r="AV115" s="901"/>
      <c r="AW115" s="901"/>
      <c r="AX115" s="901"/>
      <c r="AY115" s="901"/>
      <c r="AZ115" s="949" t="s">
        <v>428</v>
      </c>
      <c r="BA115" s="950"/>
      <c r="BB115" s="950"/>
      <c r="BC115" s="950"/>
      <c r="BD115" s="950"/>
      <c r="BE115" s="950"/>
      <c r="BF115" s="950"/>
      <c r="BG115" s="950"/>
      <c r="BH115" s="950"/>
      <c r="BI115" s="950"/>
      <c r="BJ115" s="950"/>
      <c r="BK115" s="950"/>
      <c r="BL115" s="950"/>
      <c r="BM115" s="950"/>
      <c r="BN115" s="950"/>
      <c r="BO115" s="950"/>
      <c r="BP115" s="951"/>
      <c r="BQ115" s="919">
        <v>72017</v>
      </c>
      <c r="BR115" s="920"/>
      <c r="BS115" s="920"/>
      <c r="BT115" s="920"/>
      <c r="BU115" s="920"/>
      <c r="BV115" s="920">
        <v>31611</v>
      </c>
      <c r="BW115" s="920"/>
      <c r="BX115" s="920"/>
      <c r="BY115" s="920"/>
      <c r="BZ115" s="920"/>
      <c r="CA115" s="920">
        <v>5454</v>
      </c>
      <c r="CB115" s="920"/>
      <c r="CC115" s="920"/>
      <c r="CD115" s="920"/>
      <c r="CE115" s="920"/>
      <c r="CF115" s="914">
        <v>0</v>
      </c>
      <c r="CG115" s="915"/>
      <c r="CH115" s="915"/>
      <c r="CI115" s="915"/>
      <c r="CJ115" s="915"/>
      <c r="CK115" s="945"/>
      <c r="CL115" s="946"/>
      <c r="CM115" s="949" t="s">
        <v>429</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8356412</v>
      </c>
      <c r="DH115" s="959"/>
      <c r="DI115" s="959"/>
      <c r="DJ115" s="959"/>
      <c r="DK115" s="960"/>
      <c r="DL115" s="961">
        <v>6687746</v>
      </c>
      <c r="DM115" s="959"/>
      <c r="DN115" s="959"/>
      <c r="DO115" s="959"/>
      <c r="DP115" s="960"/>
      <c r="DQ115" s="961">
        <v>7635138</v>
      </c>
      <c r="DR115" s="959"/>
      <c r="DS115" s="959"/>
      <c r="DT115" s="959"/>
      <c r="DU115" s="960"/>
      <c r="DV115" s="962">
        <v>13.5</v>
      </c>
      <c r="DW115" s="963"/>
      <c r="DX115" s="963"/>
      <c r="DY115" s="963"/>
      <c r="DZ115" s="964"/>
    </row>
    <row r="116" spans="1:130" s="199" customFormat="1" ht="26.25" customHeight="1">
      <c r="A116" s="956"/>
      <c r="B116" s="957"/>
      <c r="C116" s="965" t="s">
        <v>430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224</v>
      </c>
      <c r="AB116" s="959"/>
      <c r="AC116" s="959"/>
      <c r="AD116" s="959"/>
      <c r="AE116" s="960"/>
      <c r="AF116" s="961" t="s">
        <v>224</v>
      </c>
      <c r="AG116" s="959"/>
      <c r="AH116" s="959"/>
      <c r="AI116" s="959"/>
      <c r="AJ116" s="960"/>
      <c r="AK116" s="961" t="s">
        <v>224</v>
      </c>
      <c r="AL116" s="959"/>
      <c r="AM116" s="959"/>
      <c r="AN116" s="959"/>
      <c r="AO116" s="960"/>
      <c r="AP116" s="962" t="s">
        <v>224</v>
      </c>
      <c r="AQ116" s="963"/>
      <c r="AR116" s="963"/>
      <c r="AS116" s="963"/>
      <c r="AT116" s="964"/>
      <c r="AU116" s="900"/>
      <c r="AV116" s="901"/>
      <c r="AW116" s="901"/>
      <c r="AX116" s="901"/>
      <c r="AY116" s="901"/>
      <c r="AZ116" s="967" t="s">
        <v>431</v>
      </c>
      <c r="BA116" s="968"/>
      <c r="BB116" s="968"/>
      <c r="BC116" s="968"/>
      <c r="BD116" s="968"/>
      <c r="BE116" s="968"/>
      <c r="BF116" s="968"/>
      <c r="BG116" s="968"/>
      <c r="BH116" s="968"/>
      <c r="BI116" s="968"/>
      <c r="BJ116" s="968"/>
      <c r="BK116" s="968"/>
      <c r="BL116" s="968"/>
      <c r="BM116" s="968"/>
      <c r="BN116" s="968"/>
      <c r="BO116" s="968"/>
      <c r="BP116" s="969"/>
      <c r="BQ116" s="919" t="s">
        <v>224</v>
      </c>
      <c r="BR116" s="920"/>
      <c r="BS116" s="920"/>
      <c r="BT116" s="920"/>
      <c r="BU116" s="920"/>
      <c r="BV116" s="920" t="s">
        <v>224</v>
      </c>
      <c r="BW116" s="920"/>
      <c r="BX116" s="920"/>
      <c r="BY116" s="920"/>
      <c r="BZ116" s="920"/>
      <c r="CA116" s="920" t="s">
        <v>224</v>
      </c>
      <c r="CB116" s="920"/>
      <c r="CC116" s="920"/>
      <c r="CD116" s="920"/>
      <c r="CE116" s="920"/>
      <c r="CF116" s="914" t="s">
        <v>224</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20018</v>
      </c>
      <c r="DH116" s="959"/>
      <c r="DI116" s="959"/>
      <c r="DJ116" s="959"/>
      <c r="DK116" s="960"/>
      <c r="DL116" s="961" t="s">
        <v>224</v>
      </c>
      <c r="DM116" s="959"/>
      <c r="DN116" s="959"/>
      <c r="DO116" s="959"/>
      <c r="DP116" s="960"/>
      <c r="DQ116" s="961" t="s">
        <v>224</v>
      </c>
      <c r="DR116" s="959"/>
      <c r="DS116" s="959"/>
      <c r="DT116" s="959"/>
      <c r="DU116" s="960"/>
      <c r="DV116" s="962" t="s">
        <v>224</v>
      </c>
      <c r="DW116" s="963"/>
      <c r="DX116" s="963"/>
      <c r="DY116" s="963"/>
      <c r="DZ116" s="964"/>
    </row>
    <row r="117" spans="1:130" s="199" customFormat="1" ht="26.25" customHeight="1">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433</v>
      </c>
      <c r="Z117" s="886"/>
      <c r="AA117" s="976">
        <v>11399900</v>
      </c>
      <c r="AB117" s="977"/>
      <c r="AC117" s="977"/>
      <c r="AD117" s="977"/>
      <c r="AE117" s="978"/>
      <c r="AF117" s="979">
        <v>11131679</v>
      </c>
      <c r="AG117" s="977"/>
      <c r="AH117" s="977"/>
      <c r="AI117" s="977"/>
      <c r="AJ117" s="978"/>
      <c r="AK117" s="979">
        <v>11054729</v>
      </c>
      <c r="AL117" s="977"/>
      <c r="AM117" s="977"/>
      <c r="AN117" s="977"/>
      <c r="AO117" s="978"/>
      <c r="AP117" s="980"/>
      <c r="AQ117" s="981"/>
      <c r="AR117" s="981"/>
      <c r="AS117" s="981"/>
      <c r="AT117" s="982"/>
      <c r="AU117" s="900"/>
      <c r="AV117" s="901"/>
      <c r="AW117" s="901"/>
      <c r="AX117" s="901"/>
      <c r="AY117" s="901"/>
      <c r="AZ117" s="967" t="s">
        <v>434</v>
      </c>
      <c r="BA117" s="968"/>
      <c r="BB117" s="968"/>
      <c r="BC117" s="968"/>
      <c r="BD117" s="968"/>
      <c r="BE117" s="968"/>
      <c r="BF117" s="968"/>
      <c r="BG117" s="968"/>
      <c r="BH117" s="968"/>
      <c r="BI117" s="968"/>
      <c r="BJ117" s="968"/>
      <c r="BK117" s="968"/>
      <c r="BL117" s="968"/>
      <c r="BM117" s="968"/>
      <c r="BN117" s="968"/>
      <c r="BO117" s="968"/>
      <c r="BP117" s="969"/>
      <c r="BQ117" s="919" t="s">
        <v>224</v>
      </c>
      <c r="BR117" s="920"/>
      <c r="BS117" s="920"/>
      <c r="BT117" s="920"/>
      <c r="BU117" s="920"/>
      <c r="BV117" s="920" t="s">
        <v>224</v>
      </c>
      <c r="BW117" s="920"/>
      <c r="BX117" s="920"/>
      <c r="BY117" s="920"/>
      <c r="BZ117" s="920"/>
      <c r="CA117" s="920" t="s">
        <v>224</v>
      </c>
      <c r="CB117" s="920"/>
      <c r="CC117" s="920"/>
      <c r="CD117" s="920"/>
      <c r="CE117" s="920"/>
      <c r="CF117" s="914" t="s">
        <v>224</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224</v>
      </c>
      <c r="DH117" s="959"/>
      <c r="DI117" s="959"/>
      <c r="DJ117" s="959"/>
      <c r="DK117" s="960"/>
      <c r="DL117" s="961" t="s">
        <v>224</v>
      </c>
      <c r="DM117" s="959"/>
      <c r="DN117" s="959"/>
      <c r="DO117" s="959"/>
      <c r="DP117" s="960"/>
      <c r="DQ117" s="961" t="s">
        <v>224</v>
      </c>
      <c r="DR117" s="959"/>
      <c r="DS117" s="959"/>
      <c r="DT117" s="959"/>
      <c r="DU117" s="960"/>
      <c r="DV117" s="962" t="s">
        <v>224</v>
      </c>
      <c r="DW117" s="963"/>
      <c r="DX117" s="963"/>
      <c r="DY117" s="963"/>
      <c r="DZ117" s="964"/>
    </row>
    <row r="118" spans="1:130" s="199" customFormat="1" ht="26.25" customHeight="1">
      <c r="A118" s="904" t="s">
        <v>409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407</v>
      </c>
      <c r="AB118" s="885"/>
      <c r="AC118" s="885"/>
      <c r="AD118" s="885"/>
      <c r="AE118" s="886"/>
      <c r="AF118" s="884" t="s">
        <v>290</v>
      </c>
      <c r="AG118" s="885"/>
      <c r="AH118" s="885"/>
      <c r="AI118" s="885"/>
      <c r="AJ118" s="886"/>
      <c r="AK118" s="884" t="s">
        <v>289</v>
      </c>
      <c r="AL118" s="885"/>
      <c r="AM118" s="885"/>
      <c r="AN118" s="885"/>
      <c r="AO118" s="886"/>
      <c r="AP118" s="971" t="s">
        <v>408</v>
      </c>
      <c r="AQ118" s="972"/>
      <c r="AR118" s="972"/>
      <c r="AS118" s="972"/>
      <c r="AT118" s="973"/>
      <c r="AU118" s="900"/>
      <c r="AV118" s="901"/>
      <c r="AW118" s="901"/>
      <c r="AX118" s="901"/>
      <c r="AY118" s="901"/>
      <c r="AZ118" s="974" t="s">
        <v>436</v>
      </c>
      <c r="BA118" s="965"/>
      <c r="BB118" s="965"/>
      <c r="BC118" s="965"/>
      <c r="BD118" s="965"/>
      <c r="BE118" s="965"/>
      <c r="BF118" s="965"/>
      <c r="BG118" s="965"/>
      <c r="BH118" s="965"/>
      <c r="BI118" s="965"/>
      <c r="BJ118" s="965"/>
      <c r="BK118" s="965"/>
      <c r="BL118" s="965"/>
      <c r="BM118" s="965"/>
      <c r="BN118" s="965"/>
      <c r="BO118" s="965"/>
      <c r="BP118" s="966"/>
      <c r="BQ118" s="997" t="s">
        <v>224</v>
      </c>
      <c r="BR118" s="998"/>
      <c r="BS118" s="998"/>
      <c r="BT118" s="998"/>
      <c r="BU118" s="998"/>
      <c r="BV118" s="998" t="s">
        <v>224</v>
      </c>
      <c r="BW118" s="998"/>
      <c r="BX118" s="998"/>
      <c r="BY118" s="998"/>
      <c r="BZ118" s="998"/>
      <c r="CA118" s="998" t="s">
        <v>224</v>
      </c>
      <c r="CB118" s="998"/>
      <c r="CC118" s="998"/>
      <c r="CD118" s="998"/>
      <c r="CE118" s="998"/>
      <c r="CF118" s="914" t="s">
        <v>224</v>
      </c>
      <c r="CG118" s="915"/>
      <c r="CH118" s="915"/>
      <c r="CI118" s="915"/>
      <c r="CJ118" s="915"/>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224</v>
      </c>
      <c r="DH118" s="959"/>
      <c r="DI118" s="959"/>
      <c r="DJ118" s="959"/>
      <c r="DK118" s="960"/>
      <c r="DL118" s="961" t="s">
        <v>224</v>
      </c>
      <c r="DM118" s="959"/>
      <c r="DN118" s="959"/>
      <c r="DO118" s="959"/>
      <c r="DP118" s="960"/>
      <c r="DQ118" s="961" t="s">
        <v>224</v>
      </c>
      <c r="DR118" s="959"/>
      <c r="DS118" s="959"/>
      <c r="DT118" s="959"/>
      <c r="DU118" s="960"/>
      <c r="DV118" s="962" t="s">
        <v>224</v>
      </c>
      <c r="DW118" s="963"/>
      <c r="DX118" s="963"/>
      <c r="DY118" s="963"/>
      <c r="DZ118" s="964"/>
    </row>
    <row r="119" spans="1:130" s="199" customFormat="1" ht="26.25" customHeight="1">
      <c r="A119" s="1058"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v>87563</v>
      </c>
      <c r="AB119" s="892"/>
      <c r="AC119" s="892"/>
      <c r="AD119" s="892"/>
      <c r="AE119" s="893"/>
      <c r="AF119" s="894">
        <v>87629</v>
      </c>
      <c r="AG119" s="892"/>
      <c r="AH119" s="892"/>
      <c r="AI119" s="892"/>
      <c r="AJ119" s="893"/>
      <c r="AK119" s="894">
        <v>87695</v>
      </c>
      <c r="AL119" s="892"/>
      <c r="AM119" s="892"/>
      <c r="AN119" s="892"/>
      <c r="AO119" s="893"/>
      <c r="AP119" s="895">
        <v>0.2</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438</v>
      </c>
      <c r="BP119" s="1006"/>
      <c r="BQ119" s="997">
        <v>140091824</v>
      </c>
      <c r="BR119" s="998"/>
      <c r="BS119" s="998"/>
      <c r="BT119" s="998"/>
      <c r="BU119" s="998"/>
      <c r="BV119" s="998">
        <v>136975800</v>
      </c>
      <c r="BW119" s="998"/>
      <c r="BX119" s="998"/>
      <c r="BY119" s="998"/>
      <c r="BZ119" s="998"/>
      <c r="CA119" s="998">
        <v>139712707</v>
      </c>
      <c r="CB119" s="998"/>
      <c r="CC119" s="998"/>
      <c r="CD119" s="998"/>
      <c r="CE119" s="998"/>
      <c r="CF119" s="999"/>
      <c r="CG119" s="1000"/>
      <c r="CH119" s="1000"/>
      <c r="CI119" s="1000"/>
      <c r="CJ119" s="1001"/>
      <c r="CK119" s="947"/>
      <c r="CL119" s="948"/>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169559</v>
      </c>
      <c r="DH119" s="984"/>
      <c r="DI119" s="984"/>
      <c r="DJ119" s="984"/>
      <c r="DK119" s="985"/>
      <c r="DL119" s="983">
        <v>135751</v>
      </c>
      <c r="DM119" s="984"/>
      <c r="DN119" s="984"/>
      <c r="DO119" s="984"/>
      <c r="DP119" s="985"/>
      <c r="DQ119" s="983">
        <v>101394</v>
      </c>
      <c r="DR119" s="984"/>
      <c r="DS119" s="984"/>
      <c r="DT119" s="984"/>
      <c r="DU119" s="985"/>
      <c r="DV119" s="986">
        <v>0.2</v>
      </c>
      <c r="DW119" s="987"/>
      <c r="DX119" s="987"/>
      <c r="DY119" s="987"/>
      <c r="DZ119" s="988"/>
    </row>
    <row r="120" spans="1:130" s="199" customFormat="1" ht="26.25" customHeight="1">
      <c r="A120" s="1059"/>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125614</v>
      </c>
      <c r="AB120" s="959"/>
      <c r="AC120" s="959"/>
      <c r="AD120" s="959"/>
      <c r="AE120" s="960"/>
      <c r="AF120" s="961">
        <v>125614</v>
      </c>
      <c r="AG120" s="959"/>
      <c r="AH120" s="959"/>
      <c r="AI120" s="959"/>
      <c r="AJ120" s="960"/>
      <c r="AK120" s="961">
        <v>125614</v>
      </c>
      <c r="AL120" s="959"/>
      <c r="AM120" s="959"/>
      <c r="AN120" s="959"/>
      <c r="AO120" s="960"/>
      <c r="AP120" s="962">
        <v>0.2</v>
      </c>
      <c r="AQ120" s="963"/>
      <c r="AR120" s="963"/>
      <c r="AS120" s="963"/>
      <c r="AT120" s="964"/>
      <c r="AU120" s="989" t="s">
        <v>440</v>
      </c>
      <c r="AV120" s="990"/>
      <c r="AW120" s="990"/>
      <c r="AX120" s="990"/>
      <c r="AY120" s="991"/>
      <c r="AZ120" s="940" t="s">
        <v>441</v>
      </c>
      <c r="BA120" s="889"/>
      <c r="BB120" s="889"/>
      <c r="BC120" s="889"/>
      <c r="BD120" s="889"/>
      <c r="BE120" s="889"/>
      <c r="BF120" s="889"/>
      <c r="BG120" s="889"/>
      <c r="BH120" s="889"/>
      <c r="BI120" s="889"/>
      <c r="BJ120" s="889"/>
      <c r="BK120" s="889"/>
      <c r="BL120" s="889"/>
      <c r="BM120" s="889"/>
      <c r="BN120" s="889"/>
      <c r="BO120" s="889"/>
      <c r="BP120" s="890"/>
      <c r="BQ120" s="926">
        <v>10225595</v>
      </c>
      <c r="BR120" s="927"/>
      <c r="BS120" s="927"/>
      <c r="BT120" s="927"/>
      <c r="BU120" s="927"/>
      <c r="BV120" s="927">
        <v>10847281</v>
      </c>
      <c r="BW120" s="927"/>
      <c r="BX120" s="927"/>
      <c r="BY120" s="927"/>
      <c r="BZ120" s="927"/>
      <c r="CA120" s="927">
        <v>11674050</v>
      </c>
      <c r="CB120" s="927"/>
      <c r="CC120" s="927"/>
      <c r="CD120" s="927"/>
      <c r="CE120" s="927"/>
      <c r="CF120" s="941">
        <v>20.7</v>
      </c>
      <c r="CG120" s="942"/>
      <c r="CH120" s="942"/>
      <c r="CI120" s="942"/>
      <c r="CJ120" s="942"/>
      <c r="CK120" s="1007" t="s">
        <v>442</v>
      </c>
      <c r="CL120" s="1008"/>
      <c r="CM120" s="1008"/>
      <c r="CN120" s="1008"/>
      <c r="CO120" s="1009"/>
      <c r="CP120" s="1015" t="s">
        <v>443</v>
      </c>
      <c r="CQ120" s="1016"/>
      <c r="CR120" s="1016"/>
      <c r="CS120" s="1016"/>
      <c r="CT120" s="1016"/>
      <c r="CU120" s="1016"/>
      <c r="CV120" s="1016"/>
      <c r="CW120" s="1016"/>
      <c r="CX120" s="1016"/>
      <c r="CY120" s="1016"/>
      <c r="CZ120" s="1016"/>
      <c r="DA120" s="1016"/>
      <c r="DB120" s="1016"/>
      <c r="DC120" s="1016"/>
      <c r="DD120" s="1016"/>
      <c r="DE120" s="1016"/>
      <c r="DF120" s="1017"/>
      <c r="DG120" s="926">
        <v>14371570</v>
      </c>
      <c r="DH120" s="927"/>
      <c r="DI120" s="927"/>
      <c r="DJ120" s="927"/>
      <c r="DK120" s="927"/>
      <c r="DL120" s="927">
        <v>13528465</v>
      </c>
      <c r="DM120" s="927"/>
      <c r="DN120" s="927"/>
      <c r="DO120" s="927"/>
      <c r="DP120" s="927"/>
      <c r="DQ120" s="927">
        <v>12548227</v>
      </c>
      <c r="DR120" s="927"/>
      <c r="DS120" s="927"/>
      <c r="DT120" s="927"/>
      <c r="DU120" s="927"/>
      <c r="DV120" s="928">
        <v>22.2</v>
      </c>
      <c r="DW120" s="928"/>
      <c r="DX120" s="928"/>
      <c r="DY120" s="928"/>
      <c r="DZ120" s="929"/>
    </row>
    <row r="121" spans="1:130" s="199" customFormat="1" ht="26.25" customHeight="1">
      <c r="A121" s="1059"/>
      <c r="B121" s="946"/>
      <c r="C121" s="967" t="s">
        <v>444</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224</v>
      </c>
      <c r="AB121" s="959"/>
      <c r="AC121" s="959"/>
      <c r="AD121" s="959"/>
      <c r="AE121" s="960"/>
      <c r="AF121" s="961" t="s">
        <v>224</v>
      </c>
      <c r="AG121" s="959"/>
      <c r="AH121" s="959"/>
      <c r="AI121" s="959"/>
      <c r="AJ121" s="960"/>
      <c r="AK121" s="961" t="s">
        <v>224</v>
      </c>
      <c r="AL121" s="959"/>
      <c r="AM121" s="959"/>
      <c r="AN121" s="959"/>
      <c r="AO121" s="960"/>
      <c r="AP121" s="962" t="s">
        <v>224</v>
      </c>
      <c r="AQ121" s="963"/>
      <c r="AR121" s="963"/>
      <c r="AS121" s="963"/>
      <c r="AT121" s="964"/>
      <c r="AU121" s="992"/>
      <c r="AV121" s="993"/>
      <c r="AW121" s="993"/>
      <c r="AX121" s="993"/>
      <c r="AY121" s="994"/>
      <c r="AZ121" s="949" t="s">
        <v>445</v>
      </c>
      <c r="BA121" s="950"/>
      <c r="BB121" s="950"/>
      <c r="BC121" s="950"/>
      <c r="BD121" s="950"/>
      <c r="BE121" s="950"/>
      <c r="BF121" s="950"/>
      <c r="BG121" s="950"/>
      <c r="BH121" s="950"/>
      <c r="BI121" s="950"/>
      <c r="BJ121" s="950"/>
      <c r="BK121" s="950"/>
      <c r="BL121" s="950"/>
      <c r="BM121" s="950"/>
      <c r="BN121" s="950"/>
      <c r="BO121" s="950"/>
      <c r="BP121" s="951"/>
      <c r="BQ121" s="919">
        <v>26817540</v>
      </c>
      <c r="BR121" s="920"/>
      <c r="BS121" s="920"/>
      <c r="BT121" s="920"/>
      <c r="BU121" s="920"/>
      <c r="BV121" s="920">
        <v>26065027</v>
      </c>
      <c r="BW121" s="920"/>
      <c r="BX121" s="920"/>
      <c r="BY121" s="920"/>
      <c r="BZ121" s="920"/>
      <c r="CA121" s="920">
        <v>27534410</v>
      </c>
      <c r="CB121" s="920"/>
      <c r="CC121" s="920"/>
      <c r="CD121" s="920"/>
      <c r="CE121" s="920"/>
      <c r="CF121" s="914">
        <v>48.7</v>
      </c>
      <c r="CG121" s="915"/>
      <c r="CH121" s="915"/>
      <c r="CI121" s="915"/>
      <c r="CJ121" s="915"/>
      <c r="CK121" s="1010"/>
      <c r="CL121" s="1011"/>
      <c r="CM121" s="1011"/>
      <c r="CN121" s="1011"/>
      <c r="CO121" s="1012"/>
      <c r="CP121" s="1020" t="s">
        <v>446</v>
      </c>
      <c r="CQ121" s="1021"/>
      <c r="CR121" s="1021"/>
      <c r="CS121" s="1021"/>
      <c r="CT121" s="1021"/>
      <c r="CU121" s="1021"/>
      <c r="CV121" s="1021"/>
      <c r="CW121" s="1021"/>
      <c r="CX121" s="1021"/>
      <c r="CY121" s="1021"/>
      <c r="CZ121" s="1021"/>
      <c r="DA121" s="1021"/>
      <c r="DB121" s="1021"/>
      <c r="DC121" s="1021"/>
      <c r="DD121" s="1021"/>
      <c r="DE121" s="1021"/>
      <c r="DF121" s="1022"/>
      <c r="DG121" s="919">
        <v>1178329</v>
      </c>
      <c r="DH121" s="920"/>
      <c r="DI121" s="920"/>
      <c r="DJ121" s="920"/>
      <c r="DK121" s="920"/>
      <c r="DL121" s="920">
        <v>1131454</v>
      </c>
      <c r="DM121" s="920"/>
      <c r="DN121" s="920"/>
      <c r="DO121" s="920"/>
      <c r="DP121" s="920"/>
      <c r="DQ121" s="920">
        <v>1082640</v>
      </c>
      <c r="DR121" s="920"/>
      <c r="DS121" s="920"/>
      <c r="DT121" s="920"/>
      <c r="DU121" s="920"/>
      <c r="DV121" s="921">
        <v>1.9</v>
      </c>
      <c r="DW121" s="921"/>
      <c r="DX121" s="921"/>
      <c r="DY121" s="921"/>
      <c r="DZ121" s="922"/>
    </row>
    <row r="122" spans="1:130" s="199" customFormat="1" ht="26.25" customHeight="1">
      <c r="A122" s="1059"/>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224</v>
      </c>
      <c r="AB122" s="959"/>
      <c r="AC122" s="959"/>
      <c r="AD122" s="959"/>
      <c r="AE122" s="960"/>
      <c r="AF122" s="961" t="s">
        <v>224</v>
      </c>
      <c r="AG122" s="959"/>
      <c r="AH122" s="959"/>
      <c r="AI122" s="959"/>
      <c r="AJ122" s="960"/>
      <c r="AK122" s="961" t="s">
        <v>224</v>
      </c>
      <c r="AL122" s="959"/>
      <c r="AM122" s="959"/>
      <c r="AN122" s="959"/>
      <c r="AO122" s="960"/>
      <c r="AP122" s="962" t="s">
        <v>224</v>
      </c>
      <c r="AQ122" s="963"/>
      <c r="AR122" s="963"/>
      <c r="AS122" s="963"/>
      <c r="AT122" s="964"/>
      <c r="AU122" s="992"/>
      <c r="AV122" s="993"/>
      <c r="AW122" s="993"/>
      <c r="AX122" s="993"/>
      <c r="AY122" s="994"/>
      <c r="AZ122" s="974" t="s">
        <v>447</v>
      </c>
      <c r="BA122" s="965"/>
      <c r="BB122" s="965"/>
      <c r="BC122" s="965"/>
      <c r="BD122" s="965"/>
      <c r="BE122" s="965"/>
      <c r="BF122" s="965"/>
      <c r="BG122" s="965"/>
      <c r="BH122" s="965"/>
      <c r="BI122" s="965"/>
      <c r="BJ122" s="965"/>
      <c r="BK122" s="965"/>
      <c r="BL122" s="965"/>
      <c r="BM122" s="965"/>
      <c r="BN122" s="965"/>
      <c r="BO122" s="965"/>
      <c r="BP122" s="966"/>
      <c r="BQ122" s="997">
        <v>64924345</v>
      </c>
      <c r="BR122" s="998"/>
      <c r="BS122" s="998"/>
      <c r="BT122" s="998"/>
      <c r="BU122" s="998"/>
      <c r="BV122" s="998">
        <v>63641952</v>
      </c>
      <c r="BW122" s="998"/>
      <c r="BX122" s="998"/>
      <c r="BY122" s="998"/>
      <c r="BZ122" s="998"/>
      <c r="CA122" s="998">
        <v>62803656</v>
      </c>
      <c r="CB122" s="998"/>
      <c r="CC122" s="998"/>
      <c r="CD122" s="998"/>
      <c r="CE122" s="998"/>
      <c r="CF122" s="1018">
        <v>111.1</v>
      </c>
      <c r="CG122" s="1019"/>
      <c r="CH122" s="1019"/>
      <c r="CI122" s="1019"/>
      <c r="CJ122" s="1019"/>
      <c r="CK122" s="1010"/>
      <c r="CL122" s="1011"/>
      <c r="CM122" s="1011"/>
      <c r="CN122" s="1011"/>
      <c r="CO122" s="1012"/>
      <c r="CP122" s="1020" t="s">
        <v>448</v>
      </c>
      <c r="CQ122" s="1021"/>
      <c r="CR122" s="1021"/>
      <c r="CS122" s="1021"/>
      <c r="CT122" s="1021"/>
      <c r="CU122" s="1021"/>
      <c r="CV122" s="1021"/>
      <c r="CW122" s="1021"/>
      <c r="CX122" s="1021"/>
      <c r="CY122" s="1021"/>
      <c r="CZ122" s="1021"/>
      <c r="DA122" s="1021"/>
      <c r="DB122" s="1021"/>
      <c r="DC122" s="1021"/>
      <c r="DD122" s="1021"/>
      <c r="DE122" s="1021"/>
      <c r="DF122" s="1022"/>
      <c r="DG122" s="919" t="s">
        <v>224</v>
      </c>
      <c r="DH122" s="920"/>
      <c r="DI122" s="920"/>
      <c r="DJ122" s="920"/>
      <c r="DK122" s="920"/>
      <c r="DL122" s="920" t="s">
        <v>224</v>
      </c>
      <c r="DM122" s="920"/>
      <c r="DN122" s="920"/>
      <c r="DO122" s="920"/>
      <c r="DP122" s="920"/>
      <c r="DQ122" s="920" t="s">
        <v>224</v>
      </c>
      <c r="DR122" s="920"/>
      <c r="DS122" s="920"/>
      <c r="DT122" s="920"/>
      <c r="DU122" s="920"/>
      <c r="DV122" s="921" t="s">
        <v>224</v>
      </c>
      <c r="DW122" s="921"/>
      <c r="DX122" s="921"/>
      <c r="DY122" s="921"/>
      <c r="DZ122" s="922"/>
    </row>
    <row r="123" spans="1:130" s="199" customFormat="1" ht="26.25" customHeight="1">
      <c r="A123" s="1059"/>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22502</v>
      </c>
      <c r="AB123" s="959"/>
      <c r="AC123" s="959"/>
      <c r="AD123" s="959"/>
      <c r="AE123" s="960"/>
      <c r="AF123" s="961">
        <v>20173</v>
      </c>
      <c r="AG123" s="959"/>
      <c r="AH123" s="959"/>
      <c r="AI123" s="959"/>
      <c r="AJ123" s="960"/>
      <c r="AK123" s="961" t="s">
        <v>224</v>
      </c>
      <c r="AL123" s="959"/>
      <c r="AM123" s="959"/>
      <c r="AN123" s="959"/>
      <c r="AO123" s="960"/>
      <c r="AP123" s="962" t="s">
        <v>224</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449</v>
      </c>
      <c r="BP123" s="1006"/>
      <c r="BQ123" s="1065">
        <v>101967480</v>
      </c>
      <c r="BR123" s="1066"/>
      <c r="BS123" s="1066"/>
      <c r="BT123" s="1066"/>
      <c r="BU123" s="1066"/>
      <c r="BV123" s="1066">
        <v>100554260</v>
      </c>
      <c r="BW123" s="1066"/>
      <c r="BX123" s="1066"/>
      <c r="BY123" s="1066"/>
      <c r="BZ123" s="1066"/>
      <c r="CA123" s="1066">
        <v>102012116</v>
      </c>
      <c r="CB123" s="1066"/>
      <c r="CC123" s="1066"/>
      <c r="CD123" s="1066"/>
      <c r="CE123" s="1066"/>
      <c r="CF123" s="999"/>
      <c r="CG123" s="1000"/>
      <c r="CH123" s="1000"/>
      <c r="CI123" s="1000"/>
      <c r="CJ123" s="1001"/>
      <c r="CK123" s="1010"/>
      <c r="CL123" s="1011"/>
      <c r="CM123" s="1011"/>
      <c r="CN123" s="1011"/>
      <c r="CO123" s="1012"/>
      <c r="CP123" s="1020" t="s">
        <v>450</v>
      </c>
      <c r="CQ123" s="1021"/>
      <c r="CR123" s="1021"/>
      <c r="CS123" s="1021"/>
      <c r="CT123" s="1021"/>
      <c r="CU123" s="1021"/>
      <c r="CV123" s="1021"/>
      <c r="CW123" s="1021"/>
      <c r="CX123" s="1021"/>
      <c r="CY123" s="1021"/>
      <c r="CZ123" s="1021"/>
      <c r="DA123" s="1021"/>
      <c r="DB123" s="1021"/>
      <c r="DC123" s="1021"/>
      <c r="DD123" s="1021"/>
      <c r="DE123" s="1021"/>
      <c r="DF123" s="1022"/>
      <c r="DG123" s="958" t="s">
        <v>224</v>
      </c>
      <c r="DH123" s="959"/>
      <c r="DI123" s="959"/>
      <c r="DJ123" s="959"/>
      <c r="DK123" s="960"/>
      <c r="DL123" s="961" t="s">
        <v>224</v>
      </c>
      <c r="DM123" s="959"/>
      <c r="DN123" s="959"/>
      <c r="DO123" s="959"/>
      <c r="DP123" s="960"/>
      <c r="DQ123" s="961" t="s">
        <v>224</v>
      </c>
      <c r="DR123" s="959"/>
      <c r="DS123" s="959"/>
      <c r="DT123" s="959"/>
      <c r="DU123" s="960"/>
      <c r="DV123" s="962" t="s">
        <v>224</v>
      </c>
      <c r="DW123" s="963"/>
      <c r="DX123" s="963"/>
      <c r="DY123" s="963"/>
      <c r="DZ123" s="964"/>
    </row>
    <row r="124" spans="1:130" s="199" customFormat="1" ht="26.25" customHeight="1" thickBot="1">
      <c r="A124" s="1059"/>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224</v>
      </c>
      <c r="AB124" s="959"/>
      <c r="AC124" s="959"/>
      <c r="AD124" s="959"/>
      <c r="AE124" s="960"/>
      <c r="AF124" s="961" t="s">
        <v>224</v>
      </c>
      <c r="AG124" s="959"/>
      <c r="AH124" s="959"/>
      <c r="AI124" s="959"/>
      <c r="AJ124" s="960"/>
      <c r="AK124" s="961" t="s">
        <v>224</v>
      </c>
      <c r="AL124" s="959"/>
      <c r="AM124" s="959"/>
      <c r="AN124" s="959"/>
      <c r="AO124" s="960"/>
      <c r="AP124" s="962" t="s">
        <v>224</v>
      </c>
      <c r="AQ124" s="963"/>
      <c r="AR124" s="963"/>
      <c r="AS124" s="963"/>
      <c r="AT124" s="964"/>
      <c r="AU124" s="1061" t="s">
        <v>451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68.900000000000006</v>
      </c>
      <c r="BR124" s="1028"/>
      <c r="BS124" s="1028"/>
      <c r="BT124" s="1028"/>
      <c r="BU124" s="1028"/>
      <c r="BV124" s="1028">
        <v>64.900000000000006</v>
      </c>
      <c r="BW124" s="1028"/>
      <c r="BX124" s="1028"/>
      <c r="BY124" s="1028"/>
      <c r="BZ124" s="1028"/>
      <c r="CA124" s="1028">
        <v>66.599999999999994</v>
      </c>
      <c r="CB124" s="1028"/>
      <c r="CC124" s="1028"/>
      <c r="CD124" s="1028"/>
      <c r="CE124" s="1028"/>
      <c r="CF124" s="1029"/>
      <c r="CG124" s="1030"/>
      <c r="CH124" s="1030"/>
      <c r="CI124" s="1030"/>
      <c r="CJ124" s="1031"/>
      <c r="CK124" s="1013"/>
      <c r="CL124" s="1013"/>
      <c r="CM124" s="1013"/>
      <c r="CN124" s="1013"/>
      <c r="CO124" s="1014"/>
      <c r="CP124" s="1020" t="s">
        <v>452</v>
      </c>
      <c r="CQ124" s="1021"/>
      <c r="CR124" s="1021"/>
      <c r="CS124" s="1021"/>
      <c r="CT124" s="1021"/>
      <c r="CU124" s="1021"/>
      <c r="CV124" s="1021"/>
      <c r="CW124" s="1021"/>
      <c r="CX124" s="1021"/>
      <c r="CY124" s="1021"/>
      <c r="CZ124" s="1021"/>
      <c r="DA124" s="1021"/>
      <c r="DB124" s="1021"/>
      <c r="DC124" s="1021"/>
      <c r="DD124" s="1021"/>
      <c r="DE124" s="1021"/>
      <c r="DF124" s="1022"/>
      <c r="DG124" s="1005" t="s">
        <v>224</v>
      </c>
      <c r="DH124" s="984"/>
      <c r="DI124" s="984"/>
      <c r="DJ124" s="984"/>
      <c r="DK124" s="985"/>
      <c r="DL124" s="983" t="s">
        <v>224</v>
      </c>
      <c r="DM124" s="984"/>
      <c r="DN124" s="984"/>
      <c r="DO124" s="984"/>
      <c r="DP124" s="985"/>
      <c r="DQ124" s="983" t="s">
        <v>224</v>
      </c>
      <c r="DR124" s="984"/>
      <c r="DS124" s="984"/>
      <c r="DT124" s="984"/>
      <c r="DU124" s="985"/>
      <c r="DV124" s="986" t="s">
        <v>224</v>
      </c>
      <c r="DW124" s="987"/>
      <c r="DX124" s="987"/>
      <c r="DY124" s="987"/>
      <c r="DZ124" s="988"/>
    </row>
    <row r="125" spans="1:130" s="199" customFormat="1" ht="26.25" customHeight="1">
      <c r="A125" s="1059"/>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224</v>
      </c>
      <c r="AB125" s="959"/>
      <c r="AC125" s="959"/>
      <c r="AD125" s="959"/>
      <c r="AE125" s="960"/>
      <c r="AF125" s="961" t="s">
        <v>224</v>
      </c>
      <c r="AG125" s="959"/>
      <c r="AH125" s="959"/>
      <c r="AI125" s="959"/>
      <c r="AJ125" s="960"/>
      <c r="AK125" s="961" t="s">
        <v>224</v>
      </c>
      <c r="AL125" s="959"/>
      <c r="AM125" s="959"/>
      <c r="AN125" s="959"/>
      <c r="AO125" s="960"/>
      <c r="AP125" s="962" t="s">
        <v>224</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453</v>
      </c>
      <c r="CL125" s="1008"/>
      <c r="CM125" s="1008"/>
      <c r="CN125" s="1008"/>
      <c r="CO125" s="1009"/>
      <c r="CP125" s="940" t="s">
        <v>454</v>
      </c>
      <c r="CQ125" s="889"/>
      <c r="CR125" s="889"/>
      <c r="CS125" s="889"/>
      <c r="CT125" s="889"/>
      <c r="CU125" s="889"/>
      <c r="CV125" s="889"/>
      <c r="CW125" s="889"/>
      <c r="CX125" s="889"/>
      <c r="CY125" s="889"/>
      <c r="CZ125" s="889"/>
      <c r="DA125" s="889"/>
      <c r="DB125" s="889"/>
      <c r="DC125" s="889"/>
      <c r="DD125" s="889"/>
      <c r="DE125" s="889"/>
      <c r="DF125" s="890"/>
      <c r="DG125" s="926" t="s">
        <v>224</v>
      </c>
      <c r="DH125" s="927"/>
      <c r="DI125" s="927"/>
      <c r="DJ125" s="927"/>
      <c r="DK125" s="927"/>
      <c r="DL125" s="927" t="s">
        <v>224</v>
      </c>
      <c r="DM125" s="927"/>
      <c r="DN125" s="927"/>
      <c r="DO125" s="927"/>
      <c r="DP125" s="927"/>
      <c r="DQ125" s="927" t="s">
        <v>224</v>
      </c>
      <c r="DR125" s="927"/>
      <c r="DS125" s="927"/>
      <c r="DT125" s="927"/>
      <c r="DU125" s="927"/>
      <c r="DV125" s="928" t="s">
        <v>224</v>
      </c>
      <c r="DW125" s="928"/>
      <c r="DX125" s="928"/>
      <c r="DY125" s="928"/>
      <c r="DZ125" s="929"/>
    </row>
    <row r="126" spans="1:130" s="199" customFormat="1" ht="26.25" customHeight="1" thickBot="1">
      <c r="A126" s="1059"/>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279381</v>
      </c>
      <c r="AB126" s="959"/>
      <c r="AC126" s="959"/>
      <c r="AD126" s="959"/>
      <c r="AE126" s="960"/>
      <c r="AF126" s="961">
        <v>630531</v>
      </c>
      <c r="AG126" s="959"/>
      <c r="AH126" s="959"/>
      <c r="AI126" s="959"/>
      <c r="AJ126" s="960"/>
      <c r="AK126" s="961">
        <v>153750</v>
      </c>
      <c r="AL126" s="959"/>
      <c r="AM126" s="959"/>
      <c r="AN126" s="959"/>
      <c r="AO126" s="960"/>
      <c r="AP126" s="962">
        <v>0.3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455</v>
      </c>
      <c r="CQ126" s="950"/>
      <c r="CR126" s="950"/>
      <c r="CS126" s="950"/>
      <c r="CT126" s="950"/>
      <c r="CU126" s="950"/>
      <c r="CV126" s="950"/>
      <c r="CW126" s="950"/>
      <c r="CX126" s="950"/>
      <c r="CY126" s="950"/>
      <c r="CZ126" s="950"/>
      <c r="DA126" s="950"/>
      <c r="DB126" s="950"/>
      <c r="DC126" s="950"/>
      <c r="DD126" s="950"/>
      <c r="DE126" s="950"/>
      <c r="DF126" s="951"/>
      <c r="DG126" s="919" t="s">
        <v>224</v>
      </c>
      <c r="DH126" s="920"/>
      <c r="DI126" s="920"/>
      <c r="DJ126" s="920"/>
      <c r="DK126" s="920"/>
      <c r="DL126" s="920" t="s">
        <v>224</v>
      </c>
      <c r="DM126" s="920"/>
      <c r="DN126" s="920"/>
      <c r="DO126" s="920"/>
      <c r="DP126" s="920"/>
      <c r="DQ126" s="920" t="s">
        <v>224</v>
      </c>
      <c r="DR126" s="920"/>
      <c r="DS126" s="920"/>
      <c r="DT126" s="920"/>
      <c r="DU126" s="920"/>
      <c r="DV126" s="921" t="s">
        <v>224</v>
      </c>
      <c r="DW126" s="921"/>
      <c r="DX126" s="921"/>
      <c r="DY126" s="921"/>
      <c r="DZ126" s="922"/>
    </row>
    <row r="127" spans="1:130" s="199" customFormat="1" ht="26.25" customHeight="1">
      <c r="A127" s="1060"/>
      <c r="B127" s="948"/>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224</v>
      </c>
      <c r="AB127" s="959"/>
      <c r="AC127" s="959"/>
      <c r="AD127" s="959"/>
      <c r="AE127" s="960"/>
      <c r="AF127" s="961" t="s">
        <v>224</v>
      </c>
      <c r="AG127" s="959"/>
      <c r="AH127" s="959"/>
      <c r="AI127" s="959"/>
      <c r="AJ127" s="960"/>
      <c r="AK127" s="961" t="s">
        <v>224</v>
      </c>
      <c r="AL127" s="959"/>
      <c r="AM127" s="959"/>
      <c r="AN127" s="959"/>
      <c r="AO127" s="960"/>
      <c r="AP127" s="962" t="s">
        <v>224</v>
      </c>
      <c r="AQ127" s="963"/>
      <c r="AR127" s="963"/>
      <c r="AS127" s="963"/>
      <c r="AT127" s="964"/>
      <c r="AU127" s="235"/>
      <c r="AV127" s="235"/>
      <c r="AW127" s="235"/>
      <c r="AX127" s="1032" t="s">
        <v>457</v>
      </c>
      <c r="AY127" s="1033"/>
      <c r="AZ127" s="1033"/>
      <c r="BA127" s="1033"/>
      <c r="BB127" s="1033"/>
      <c r="BC127" s="1033"/>
      <c r="BD127" s="1033"/>
      <c r="BE127" s="1034"/>
      <c r="BF127" s="1035" t="s">
        <v>458</v>
      </c>
      <c r="BG127" s="1033"/>
      <c r="BH127" s="1033"/>
      <c r="BI127" s="1033"/>
      <c r="BJ127" s="1033"/>
      <c r="BK127" s="1033"/>
      <c r="BL127" s="1034"/>
      <c r="BM127" s="1035" t="s">
        <v>459</v>
      </c>
      <c r="BN127" s="1033"/>
      <c r="BO127" s="1033"/>
      <c r="BP127" s="1033"/>
      <c r="BQ127" s="1033"/>
      <c r="BR127" s="1033"/>
      <c r="BS127" s="1034"/>
      <c r="BT127" s="1035" t="s">
        <v>460</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461</v>
      </c>
      <c r="CQ127" s="950"/>
      <c r="CR127" s="950"/>
      <c r="CS127" s="950"/>
      <c r="CT127" s="950"/>
      <c r="CU127" s="950"/>
      <c r="CV127" s="950"/>
      <c r="CW127" s="950"/>
      <c r="CX127" s="950"/>
      <c r="CY127" s="950"/>
      <c r="CZ127" s="950"/>
      <c r="DA127" s="950"/>
      <c r="DB127" s="950"/>
      <c r="DC127" s="950"/>
      <c r="DD127" s="950"/>
      <c r="DE127" s="950"/>
      <c r="DF127" s="951"/>
      <c r="DG127" s="919" t="s">
        <v>224</v>
      </c>
      <c r="DH127" s="920"/>
      <c r="DI127" s="920"/>
      <c r="DJ127" s="920"/>
      <c r="DK127" s="920"/>
      <c r="DL127" s="920" t="s">
        <v>224</v>
      </c>
      <c r="DM127" s="920"/>
      <c r="DN127" s="920"/>
      <c r="DO127" s="920"/>
      <c r="DP127" s="920"/>
      <c r="DQ127" s="920" t="s">
        <v>224</v>
      </c>
      <c r="DR127" s="920"/>
      <c r="DS127" s="920"/>
      <c r="DT127" s="920"/>
      <c r="DU127" s="920"/>
      <c r="DV127" s="921" t="s">
        <v>224</v>
      </c>
      <c r="DW127" s="921"/>
      <c r="DX127" s="921"/>
      <c r="DY127" s="921"/>
      <c r="DZ127" s="922"/>
    </row>
    <row r="128" spans="1:130" s="199" customFormat="1" ht="26.25" customHeight="1" thickBot="1">
      <c r="A128" s="1043" t="s">
        <v>462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463</v>
      </c>
      <c r="X128" s="1045"/>
      <c r="Y128" s="1045"/>
      <c r="Z128" s="1046"/>
      <c r="AA128" s="1047">
        <v>2552298</v>
      </c>
      <c r="AB128" s="1048"/>
      <c r="AC128" s="1048"/>
      <c r="AD128" s="1048"/>
      <c r="AE128" s="1049"/>
      <c r="AF128" s="1050">
        <v>2550867</v>
      </c>
      <c r="AG128" s="1048"/>
      <c r="AH128" s="1048"/>
      <c r="AI128" s="1048"/>
      <c r="AJ128" s="1049"/>
      <c r="AK128" s="1050">
        <v>2656038</v>
      </c>
      <c r="AL128" s="1048"/>
      <c r="AM128" s="1048"/>
      <c r="AN128" s="1048"/>
      <c r="AO128" s="1049"/>
      <c r="AP128" s="1051"/>
      <c r="AQ128" s="1052"/>
      <c r="AR128" s="1052"/>
      <c r="AS128" s="1052"/>
      <c r="AT128" s="1053"/>
      <c r="AU128" s="235"/>
      <c r="AV128" s="235"/>
      <c r="AW128" s="235"/>
      <c r="AX128" s="888" t="s">
        <v>464</v>
      </c>
      <c r="AY128" s="889"/>
      <c r="AZ128" s="889"/>
      <c r="BA128" s="889"/>
      <c r="BB128" s="889"/>
      <c r="BC128" s="889"/>
      <c r="BD128" s="889"/>
      <c r="BE128" s="890"/>
      <c r="BF128" s="1054" t="s">
        <v>224</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465</v>
      </c>
      <c r="CQ128" s="1037"/>
      <c r="CR128" s="1037"/>
      <c r="CS128" s="1037"/>
      <c r="CT128" s="1037"/>
      <c r="CU128" s="1037"/>
      <c r="CV128" s="1037"/>
      <c r="CW128" s="1037"/>
      <c r="CX128" s="1037"/>
      <c r="CY128" s="1037"/>
      <c r="CZ128" s="1037"/>
      <c r="DA128" s="1037"/>
      <c r="DB128" s="1037"/>
      <c r="DC128" s="1037"/>
      <c r="DD128" s="1037"/>
      <c r="DE128" s="1037"/>
      <c r="DF128" s="1038"/>
      <c r="DG128" s="1039">
        <v>72017</v>
      </c>
      <c r="DH128" s="1040"/>
      <c r="DI128" s="1040"/>
      <c r="DJ128" s="1040"/>
      <c r="DK128" s="1040"/>
      <c r="DL128" s="1040">
        <v>31611</v>
      </c>
      <c r="DM128" s="1040"/>
      <c r="DN128" s="1040"/>
      <c r="DO128" s="1040"/>
      <c r="DP128" s="1040"/>
      <c r="DQ128" s="1040">
        <v>5454</v>
      </c>
      <c r="DR128" s="1040"/>
      <c r="DS128" s="1040"/>
      <c r="DT128" s="1040"/>
      <c r="DU128" s="1040"/>
      <c r="DV128" s="1041">
        <v>0</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466</v>
      </c>
      <c r="X129" s="1074"/>
      <c r="Y129" s="1074"/>
      <c r="Z129" s="1075"/>
      <c r="AA129" s="958">
        <v>61243692</v>
      </c>
      <c r="AB129" s="959"/>
      <c r="AC129" s="959"/>
      <c r="AD129" s="959"/>
      <c r="AE129" s="960"/>
      <c r="AF129" s="961">
        <v>61406758</v>
      </c>
      <c r="AG129" s="959"/>
      <c r="AH129" s="959"/>
      <c r="AI129" s="959"/>
      <c r="AJ129" s="960"/>
      <c r="AK129" s="961">
        <v>62031528</v>
      </c>
      <c r="AL129" s="959"/>
      <c r="AM129" s="959"/>
      <c r="AN129" s="959"/>
      <c r="AO129" s="960"/>
      <c r="AP129" s="1076"/>
      <c r="AQ129" s="1077"/>
      <c r="AR129" s="1077"/>
      <c r="AS129" s="1077"/>
      <c r="AT129" s="1078"/>
      <c r="AU129" s="237"/>
      <c r="AV129" s="237"/>
      <c r="AW129" s="237"/>
      <c r="AX129" s="1067" t="s">
        <v>467</v>
      </c>
      <c r="AY129" s="950"/>
      <c r="AZ129" s="950"/>
      <c r="BA129" s="950"/>
      <c r="BB129" s="950"/>
      <c r="BC129" s="950"/>
      <c r="BD129" s="950"/>
      <c r="BE129" s="951"/>
      <c r="BF129" s="1068" t="s">
        <v>224</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469</v>
      </c>
      <c r="X130" s="1074"/>
      <c r="Y130" s="1074"/>
      <c r="Z130" s="1075"/>
      <c r="AA130" s="958">
        <v>5911544</v>
      </c>
      <c r="AB130" s="959"/>
      <c r="AC130" s="959"/>
      <c r="AD130" s="959"/>
      <c r="AE130" s="960"/>
      <c r="AF130" s="961">
        <v>5313615</v>
      </c>
      <c r="AG130" s="959"/>
      <c r="AH130" s="959"/>
      <c r="AI130" s="959"/>
      <c r="AJ130" s="960"/>
      <c r="AK130" s="961">
        <v>5505646</v>
      </c>
      <c r="AL130" s="959"/>
      <c r="AM130" s="959"/>
      <c r="AN130" s="959"/>
      <c r="AO130" s="960"/>
      <c r="AP130" s="1076"/>
      <c r="AQ130" s="1077"/>
      <c r="AR130" s="1077"/>
      <c r="AS130" s="1077"/>
      <c r="AT130" s="1078"/>
      <c r="AU130" s="237"/>
      <c r="AV130" s="237"/>
      <c r="AW130" s="237"/>
      <c r="AX130" s="1067" t="s">
        <v>470</v>
      </c>
      <c r="AY130" s="950"/>
      <c r="AZ130" s="950"/>
      <c r="BA130" s="950"/>
      <c r="BB130" s="950"/>
      <c r="BC130" s="950"/>
      <c r="BD130" s="950"/>
      <c r="BE130" s="951"/>
      <c r="BF130" s="1104">
        <v>5.4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471</v>
      </c>
      <c r="X131" s="1112"/>
      <c r="Y131" s="1112"/>
      <c r="Z131" s="1113"/>
      <c r="AA131" s="1005">
        <v>55332148</v>
      </c>
      <c r="AB131" s="984"/>
      <c r="AC131" s="984"/>
      <c r="AD131" s="984"/>
      <c r="AE131" s="985"/>
      <c r="AF131" s="983">
        <v>56093143</v>
      </c>
      <c r="AG131" s="984"/>
      <c r="AH131" s="984"/>
      <c r="AI131" s="984"/>
      <c r="AJ131" s="985"/>
      <c r="AK131" s="983">
        <v>56525882</v>
      </c>
      <c r="AL131" s="984"/>
      <c r="AM131" s="984"/>
      <c r="AN131" s="984"/>
      <c r="AO131" s="985"/>
      <c r="AP131" s="1114"/>
      <c r="AQ131" s="1115"/>
      <c r="AR131" s="1115"/>
      <c r="AS131" s="1115"/>
      <c r="AT131" s="1116"/>
      <c r="AU131" s="237"/>
      <c r="AV131" s="237"/>
      <c r="AW131" s="237"/>
      <c r="AX131" s="1086" t="s">
        <v>472</v>
      </c>
      <c r="AY131" s="1037"/>
      <c r="AZ131" s="1037"/>
      <c r="BA131" s="1037"/>
      <c r="BB131" s="1037"/>
      <c r="BC131" s="1037"/>
      <c r="BD131" s="1037"/>
      <c r="BE131" s="1038"/>
      <c r="BF131" s="1087">
        <v>66.599999999999994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474</v>
      </c>
      <c r="W132" s="1097"/>
      <c r="X132" s="1097"/>
      <c r="Y132" s="1097"/>
      <c r="Z132" s="1098"/>
      <c r="AA132" s="1099">
        <v>5.3062425839999996</v>
      </c>
      <c r="AB132" s="1100"/>
      <c r="AC132" s="1100"/>
      <c r="AD132" s="1100"/>
      <c r="AE132" s="1101"/>
      <c r="AF132" s="1102">
        <v>5.8245924999999996</v>
      </c>
      <c r="AG132" s="1100"/>
      <c r="AH132" s="1100"/>
      <c r="AI132" s="1100"/>
      <c r="AJ132" s="1101"/>
      <c r="AK132" s="1102">
        <v>5.1180890909999999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475</v>
      </c>
      <c r="W133" s="1080"/>
      <c r="X133" s="1080"/>
      <c r="Y133" s="1080"/>
      <c r="Z133" s="1081"/>
      <c r="AA133" s="1082">
        <v>6.7</v>
      </c>
      <c r="AB133" s="1083"/>
      <c r="AC133" s="1083"/>
      <c r="AD133" s="1083"/>
      <c r="AE133" s="1084"/>
      <c r="AF133" s="1082">
        <v>5.9</v>
      </c>
      <c r="AG133" s="1083"/>
      <c r="AH133" s="1083"/>
      <c r="AI133" s="1083"/>
      <c r="AJ133" s="1084"/>
      <c r="AK133" s="1082">
        <v>5.4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110"/>
  <sheetViews>
    <sheetView showGridLines="0" view="pageBreakPreview" topLeftCell="K50" zoomScale="70" zoomScaleNormal="85" zoomScaleSheetLayoutView="70" workbookViewId="0">
      <selection activeCell="AC30" sqref="AC3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02"/>
  <sheetViews>
    <sheetView showGridLines="0" topLeftCell="I48"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4"/>
  <sheetViews>
    <sheetView showGridLines="0" view="pageBreakPreview" zoomScale="40" zoomScaleSheetLayoutView="40" workbookViewId="0">
      <selection activeCell="L61" sqref="L6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20" t="s">
        <v>478</v>
      </c>
      <c r="L7" s="256"/>
      <c r="M7" s="257" t="s">
        <v>479</v>
      </c>
      <c r="N7" s="258"/>
    </row>
    <row r="8" spans="1:16">
      <c r="A8" s="250"/>
      <c r="B8" s="246"/>
      <c r="C8" s="246"/>
      <c r="D8" s="246"/>
      <c r="E8" s="246"/>
      <c r="F8" s="246"/>
      <c r="G8" s="259"/>
      <c r="H8" s="260"/>
      <c r="I8" s="260"/>
      <c r="J8" s="261"/>
      <c r="K8" s="1121"/>
      <c r="L8" s="262" t="s">
        <v>480</v>
      </c>
      <c r="M8" s="263" t="s">
        <v>481</v>
      </c>
      <c r="N8" s="264" t="s">
        <v>482</v>
      </c>
    </row>
    <row r="9" spans="1:16">
      <c r="A9" s="250"/>
      <c r="B9" s="246"/>
      <c r="C9" s="246"/>
      <c r="D9" s="246"/>
      <c r="E9" s="246"/>
      <c r="F9" s="246"/>
      <c r="G9" s="1122" t="s">
        <v>483</v>
      </c>
      <c r="H9" s="1123"/>
      <c r="I9" s="1123"/>
      <c r="J9" s="1124"/>
      <c r="K9" s="265">
        <v>18155134</v>
      </c>
      <c r="L9" s="266">
        <v>51628</v>
      </c>
      <c r="M9" s="267">
        <v>57606</v>
      </c>
      <c r="N9" s="268">
        <v>-10.4</v>
      </c>
    </row>
    <row r="10" spans="1:16">
      <c r="A10" s="250"/>
      <c r="B10" s="246"/>
      <c r="C10" s="246"/>
      <c r="D10" s="246"/>
      <c r="E10" s="246"/>
      <c r="F10" s="246"/>
      <c r="G10" s="1122" t="s">
        <v>484</v>
      </c>
      <c r="H10" s="1123"/>
      <c r="I10" s="1123"/>
      <c r="J10" s="1124"/>
      <c r="K10" s="269">
        <v>2097348</v>
      </c>
      <c r="L10" s="270">
        <v>5964</v>
      </c>
      <c r="M10" s="271">
        <v>2562</v>
      </c>
      <c r="N10" s="272">
        <v>132.80000000000001</v>
      </c>
    </row>
    <row r="11" spans="1:16" ht="13.5" customHeight="1">
      <c r="A11" s="250"/>
      <c r="B11" s="246"/>
      <c r="C11" s="246"/>
      <c r="D11" s="246"/>
      <c r="E11" s="246"/>
      <c r="F11" s="246"/>
      <c r="G11" s="1122" t="s">
        <v>485</v>
      </c>
      <c r="H11" s="1123"/>
      <c r="I11" s="1123"/>
      <c r="J11" s="1124"/>
      <c r="K11" s="269">
        <v>3279110</v>
      </c>
      <c r="L11" s="270">
        <v>9325</v>
      </c>
      <c r="M11" s="271">
        <v>1597</v>
      </c>
      <c r="N11" s="272">
        <v>483.9</v>
      </c>
    </row>
    <row r="12" spans="1:16" ht="13.5" customHeight="1">
      <c r="A12" s="250"/>
      <c r="B12" s="246"/>
      <c r="C12" s="246"/>
      <c r="D12" s="246"/>
      <c r="E12" s="246"/>
      <c r="F12" s="246"/>
      <c r="G12" s="1122" t="s">
        <v>486</v>
      </c>
      <c r="H12" s="1123"/>
      <c r="I12" s="1123"/>
      <c r="J12" s="1124"/>
      <c r="K12" s="269">
        <v>197340</v>
      </c>
      <c r="L12" s="270">
        <v>561</v>
      </c>
      <c r="M12" s="271">
        <v>583</v>
      </c>
      <c r="N12" s="272">
        <v>-3.8</v>
      </c>
    </row>
    <row r="13" spans="1:16" ht="13.5" customHeight="1">
      <c r="A13" s="250"/>
      <c r="B13" s="246"/>
      <c r="C13" s="246"/>
      <c r="D13" s="246"/>
      <c r="E13" s="246"/>
      <c r="F13" s="246"/>
      <c r="G13" s="1122" t="s">
        <v>487</v>
      </c>
      <c r="H13" s="1123"/>
      <c r="I13" s="1123"/>
      <c r="J13" s="1124"/>
      <c r="K13" s="269" t="s">
        <v>488</v>
      </c>
      <c r="L13" s="270" t="s">
        <v>488</v>
      </c>
      <c r="M13" s="271">
        <v>23</v>
      </c>
      <c r="N13" s="272" t="s">
        <v>488</v>
      </c>
    </row>
    <row r="14" spans="1:16" ht="13.5" customHeight="1">
      <c r="A14" s="250"/>
      <c r="B14" s="246"/>
      <c r="C14" s="246"/>
      <c r="D14" s="246"/>
      <c r="E14" s="246"/>
      <c r="F14" s="246"/>
      <c r="G14" s="1122" t="s">
        <v>489</v>
      </c>
      <c r="H14" s="1123"/>
      <c r="I14" s="1123"/>
      <c r="J14" s="1124"/>
      <c r="K14" s="269">
        <v>488378</v>
      </c>
      <c r="L14" s="270">
        <v>1389</v>
      </c>
      <c r="M14" s="271">
        <v>1821</v>
      </c>
      <c r="N14" s="272">
        <v>-23.7</v>
      </c>
    </row>
    <row r="15" spans="1:16" ht="13.5" customHeight="1">
      <c r="A15" s="250"/>
      <c r="B15" s="246"/>
      <c r="C15" s="246"/>
      <c r="D15" s="246"/>
      <c r="E15" s="246"/>
      <c r="F15" s="246"/>
      <c r="G15" s="1122" t="s">
        <v>490</v>
      </c>
      <c r="H15" s="1123"/>
      <c r="I15" s="1123"/>
      <c r="J15" s="1124"/>
      <c r="K15" s="269">
        <v>362664</v>
      </c>
      <c r="L15" s="270">
        <v>1031</v>
      </c>
      <c r="M15" s="271">
        <v>1288</v>
      </c>
      <c r="N15" s="272">
        <v>-20</v>
      </c>
    </row>
    <row r="16" spans="1:16">
      <c r="A16" s="250"/>
      <c r="B16" s="246"/>
      <c r="C16" s="246"/>
      <c r="D16" s="246"/>
      <c r="E16" s="246"/>
      <c r="F16" s="246"/>
      <c r="G16" s="1125" t="s">
        <v>491</v>
      </c>
      <c r="H16" s="1126"/>
      <c r="I16" s="1126"/>
      <c r="J16" s="1127"/>
      <c r="K16" s="270">
        <v>-1432503</v>
      </c>
      <c r="L16" s="270">
        <v>-4074</v>
      </c>
      <c r="M16" s="271">
        <v>-4777</v>
      </c>
      <c r="N16" s="272">
        <v>-14.7</v>
      </c>
    </row>
    <row r="17" spans="1:16">
      <c r="A17" s="250"/>
      <c r="B17" s="246"/>
      <c r="C17" s="246"/>
      <c r="D17" s="246"/>
      <c r="E17" s="246"/>
      <c r="F17" s="246"/>
      <c r="G17" s="1125" t="s">
        <v>172</v>
      </c>
      <c r="H17" s="1126"/>
      <c r="I17" s="1126"/>
      <c r="J17" s="1127"/>
      <c r="K17" s="270">
        <v>23147471</v>
      </c>
      <c r="L17" s="270">
        <v>65825</v>
      </c>
      <c r="M17" s="271">
        <v>60704</v>
      </c>
      <c r="N17" s="272">
        <v>8.4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17" t="s">
        <v>496</v>
      </c>
      <c r="H21" s="1118"/>
      <c r="I21" s="1118"/>
      <c r="J21" s="1119"/>
      <c r="K21" s="282">
        <v>6.01</v>
      </c>
      <c r="L21" s="283">
        <v>6.19</v>
      </c>
      <c r="M21" s="284">
        <v>-0.18</v>
      </c>
      <c r="N21" s="251"/>
      <c r="O21" s="285"/>
      <c r="P21" s="281"/>
    </row>
    <row r="22" spans="1:16" s="286" customFormat="1">
      <c r="A22" s="281"/>
      <c r="B22" s="251"/>
      <c r="C22" s="251"/>
      <c r="D22" s="251"/>
      <c r="E22" s="251"/>
      <c r="F22" s="251"/>
      <c r="G22" s="1117" t="s">
        <v>497</v>
      </c>
      <c r="H22" s="1118"/>
      <c r="I22" s="1118"/>
      <c r="J22" s="1119"/>
      <c r="K22" s="287">
        <v>102.1</v>
      </c>
      <c r="L22" s="288">
        <v>100.2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20" t="s">
        <v>478</v>
      </c>
      <c r="L30" s="256"/>
      <c r="M30" s="257" t="s">
        <v>479</v>
      </c>
      <c r="N30" s="258"/>
    </row>
    <row r="31" spans="1:16">
      <c r="A31" s="250"/>
      <c r="B31" s="246"/>
      <c r="C31" s="246"/>
      <c r="D31" s="246"/>
      <c r="E31" s="246"/>
      <c r="F31" s="246"/>
      <c r="G31" s="259"/>
      <c r="H31" s="260"/>
      <c r="I31" s="260"/>
      <c r="J31" s="261"/>
      <c r="K31" s="1121"/>
      <c r="L31" s="262" t="s">
        <v>480</v>
      </c>
      <c r="M31" s="263" t="s">
        <v>481</v>
      </c>
      <c r="N31" s="264" t="s">
        <v>482</v>
      </c>
    </row>
    <row r="32" spans="1:16" ht="27" customHeight="1">
      <c r="A32" s="250"/>
      <c r="B32" s="246"/>
      <c r="C32" s="246"/>
      <c r="D32" s="246"/>
      <c r="E32" s="246"/>
      <c r="F32" s="246"/>
      <c r="G32" s="1133" t="s">
        <v>501</v>
      </c>
      <c r="H32" s="1134"/>
      <c r="I32" s="1134"/>
      <c r="J32" s="1135"/>
      <c r="K32" s="296">
        <v>9222745</v>
      </c>
      <c r="L32" s="296">
        <v>26227</v>
      </c>
      <c r="M32" s="297">
        <v>38230</v>
      </c>
      <c r="N32" s="298">
        <v>-31.4</v>
      </c>
    </row>
    <row r="33" spans="1:16" ht="13.5" customHeight="1">
      <c r="A33" s="250"/>
      <c r="B33" s="246"/>
      <c r="C33" s="246"/>
      <c r="D33" s="246"/>
      <c r="E33" s="246"/>
      <c r="F33" s="246"/>
      <c r="G33" s="1133" t="s">
        <v>502</v>
      </c>
      <c r="H33" s="1134"/>
      <c r="I33" s="1134"/>
      <c r="J33" s="1135"/>
      <c r="K33" s="296" t="s">
        <v>488</v>
      </c>
      <c r="L33" s="296" t="s">
        <v>488</v>
      </c>
      <c r="M33" s="297" t="s">
        <v>488</v>
      </c>
      <c r="N33" s="298" t="s">
        <v>488</v>
      </c>
    </row>
    <row r="34" spans="1:16" ht="27" customHeight="1">
      <c r="A34" s="250"/>
      <c r="B34" s="246"/>
      <c r="C34" s="246"/>
      <c r="D34" s="246"/>
      <c r="E34" s="246"/>
      <c r="F34" s="246"/>
      <c r="G34" s="1133" t="s">
        <v>503</v>
      </c>
      <c r="H34" s="1134"/>
      <c r="I34" s="1134"/>
      <c r="J34" s="1135"/>
      <c r="K34" s="296" t="s">
        <v>488</v>
      </c>
      <c r="L34" s="296" t="s">
        <v>488</v>
      </c>
      <c r="M34" s="297">
        <v>109</v>
      </c>
      <c r="N34" s="298" t="s">
        <v>488</v>
      </c>
    </row>
    <row r="35" spans="1:16" ht="27" customHeight="1">
      <c r="A35" s="250"/>
      <c r="B35" s="246"/>
      <c r="C35" s="246"/>
      <c r="D35" s="246"/>
      <c r="E35" s="246"/>
      <c r="F35" s="246"/>
      <c r="G35" s="1133" t="s">
        <v>504</v>
      </c>
      <c r="H35" s="1134"/>
      <c r="I35" s="1134"/>
      <c r="J35" s="1135"/>
      <c r="K35" s="296">
        <v>1165785</v>
      </c>
      <c r="L35" s="296">
        <v>3315</v>
      </c>
      <c r="M35" s="297">
        <v>9521</v>
      </c>
      <c r="N35" s="298">
        <v>-65.2</v>
      </c>
    </row>
    <row r="36" spans="1:16" ht="27" customHeight="1">
      <c r="A36" s="250"/>
      <c r="B36" s="246"/>
      <c r="C36" s="246"/>
      <c r="D36" s="246"/>
      <c r="E36" s="246"/>
      <c r="F36" s="246"/>
      <c r="G36" s="1133" t="s">
        <v>505</v>
      </c>
      <c r="H36" s="1134"/>
      <c r="I36" s="1134"/>
      <c r="J36" s="1135"/>
      <c r="K36" s="296">
        <v>299140</v>
      </c>
      <c r="L36" s="296">
        <v>851</v>
      </c>
      <c r="M36" s="297">
        <v>386</v>
      </c>
      <c r="N36" s="298">
        <v>120.5</v>
      </c>
    </row>
    <row r="37" spans="1:16" ht="13.5" customHeight="1">
      <c r="A37" s="250"/>
      <c r="B37" s="246"/>
      <c r="C37" s="246"/>
      <c r="D37" s="246"/>
      <c r="E37" s="246"/>
      <c r="F37" s="246"/>
      <c r="G37" s="1133" t="s">
        <v>506</v>
      </c>
      <c r="H37" s="1134"/>
      <c r="I37" s="1134"/>
      <c r="J37" s="1135"/>
      <c r="K37" s="296">
        <v>367059</v>
      </c>
      <c r="L37" s="296">
        <v>1044</v>
      </c>
      <c r="M37" s="297">
        <v>876</v>
      </c>
      <c r="N37" s="298">
        <v>19.2</v>
      </c>
    </row>
    <row r="38" spans="1:16" ht="27" customHeight="1">
      <c r="A38" s="250"/>
      <c r="B38" s="246"/>
      <c r="C38" s="246"/>
      <c r="D38" s="246"/>
      <c r="E38" s="246"/>
      <c r="F38" s="246"/>
      <c r="G38" s="1136" t="s">
        <v>507</v>
      </c>
      <c r="H38" s="1137"/>
      <c r="I38" s="1137"/>
      <c r="J38" s="1138"/>
      <c r="K38" s="299" t="s">
        <v>488</v>
      </c>
      <c r="L38" s="299" t="s">
        <v>488</v>
      </c>
      <c r="M38" s="300">
        <v>2</v>
      </c>
      <c r="N38" s="301" t="s">
        <v>488</v>
      </c>
      <c r="O38" s="295"/>
    </row>
    <row r="39" spans="1:16">
      <c r="A39" s="250"/>
      <c r="B39" s="246"/>
      <c r="C39" s="246"/>
      <c r="D39" s="246"/>
      <c r="E39" s="246"/>
      <c r="F39" s="246"/>
      <c r="G39" s="1136" t="s">
        <v>508</v>
      </c>
      <c r="H39" s="1137"/>
      <c r="I39" s="1137"/>
      <c r="J39" s="1138"/>
      <c r="K39" s="302">
        <v>-2656038</v>
      </c>
      <c r="L39" s="302">
        <v>-7553</v>
      </c>
      <c r="M39" s="303">
        <v>-8387</v>
      </c>
      <c r="N39" s="304">
        <v>-9.9</v>
      </c>
      <c r="O39" s="295"/>
    </row>
    <row r="40" spans="1:16" ht="27" customHeight="1">
      <c r="A40" s="250"/>
      <c r="B40" s="246"/>
      <c r="C40" s="246"/>
      <c r="D40" s="246"/>
      <c r="E40" s="246"/>
      <c r="F40" s="246"/>
      <c r="G40" s="1133" t="s">
        <v>509</v>
      </c>
      <c r="H40" s="1134"/>
      <c r="I40" s="1134"/>
      <c r="J40" s="1135"/>
      <c r="K40" s="302">
        <v>-5505646</v>
      </c>
      <c r="L40" s="302">
        <v>-15656</v>
      </c>
      <c r="M40" s="303">
        <v>-29253</v>
      </c>
      <c r="N40" s="304">
        <v>-46.5</v>
      </c>
      <c r="O40" s="295"/>
    </row>
    <row r="41" spans="1:16">
      <c r="A41" s="250"/>
      <c r="B41" s="246"/>
      <c r="C41" s="246"/>
      <c r="D41" s="246"/>
      <c r="E41" s="246"/>
      <c r="F41" s="246"/>
      <c r="G41" s="1139" t="s">
        <v>284</v>
      </c>
      <c r="H41" s="1140"/>
      <c r="I41" s="1140"/>
      <c r="J41" s="1141"/>
      <c r="K41" s="296">
        <v>2893045</v>
      </c>
      <c r="L41" s="302">
        <v>8227</v>
      </c>
      <c r="M41" s="303">
        <v>11483</v>
      </c>
      <c r="N41" s="304">
        <v>-28.4</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28" t="s">
        <v>478</v>
      </c>
      <c r="J49" s="1130" t="s">
        <v>513</v>
      </c>
      <c r="K49" s="1131"/>
      <c r="L49" s="1131"/>
      <c r="M49" s="1131"/>
      <c r="N49" s="1132"/>
    </row>
    <row r="50" spans="1:14">
      <c r="A50" s="250"/>
      <c r="B50" s="246"/>
      <c r="C50" s="246"/>
      <c r="D50" s="246"/>
      <c r="E50" s="246"/>
      <c r="F50" s="246"/>
      <c r="G50" s="314"/>
      <c r="H50" s="315"/>
      <c r="I50" s="1129"/>
      <c r="J50" s="316" t="s">
        <v>514</v>
      </c>
      <c r="K50" s="317" t="s">
        <v>515</v>
      </c>
      <c r="L50" s="318" t="s">
        <v>516</v>
      </c>
      <c r="M50" s="319" t="s">
        <v>517</v>
      </c>
      <c r="N50" s="320" t="s">
        <v>518</v>
      </c>
    </row>
    <row r="51" spans="1:14">
      <c r="A51" s="250"/>
      <c r="B51" s="246"/>
      <c r="C51" s="246"/>
      <c r="D51" s="246"/>
      <c r="E51" s="246"/>
      <c r="F51" s="246"/>
      <c r="G51" s="312" t="s">
        <v>519</v>
      </c>
      <c r="H51" s="313"/>
      <c r="I51" s="321">
        <v>9661727</v>
      </c>
      <c r="J51" s="322">
        <v>27843</v>
      </c>
      <c r="K51" s="323">
        <v>4</v>
      </c>
      <c r="L51" s="324">
        <v>41705</v>
      </c>
      <c r="M51" s="325">
        <v>-4.9000000000000004</v>
      </c>
      <c r="N51" s="326">
        <v>8.9</v>
      </c>
    </row>
    <row r="52" spans="1:14">
      <c r="A52" s="250"/>
      <c r="B52" s="246"/>
      <c r="C52" s="246"/>
      <c r="D52" s="246"/>
      <c r="E52" s="246"/>
      <c r="F52" s="246"/>
      <c r="G52" s="327"/>
      <c r="H52" s="328" t="s">
        <v>520</v>
      </c>
      <c r="I52" s="329">
        <v>6240879</v>
      </c>
      <c r="J52" s="330">
        <v>17985</v>
      </c>
      <c r="K52" s="331">
        <v>21.3</v>
      </c>
      <c r="L52" s="332">
        <v>22742</v>
      </c>
      <c r="M52" s="333">
        <v>-4.0999999999999996</v>
      </c>
      <c r="N52" s="334">
        <v>25.4</v>
      </c>
    </row>
    <row r="53" spans="1:14">
      <c r="A53" s="250"/>
      <c r="B53" s="246"/>
      <c r="C53" s="246"/>
      <c r="D53" s="246"/>
      <c r="E53" s="246"/>
      <c r="F53" s="246"/>
      <c r="G53" s="312" t="s">
        <v>521</v>
      </c>
      <c r="H53" s="313"/>
      <c r="I53" s="321">
        <v>14108487</v>
      </c>
      <c r="J53" s="322">
        <v>40472</v>
      </c>
      <c r="K53" s="323">
        <v>45.4</v>
      </c>
      <c r="L53" s="324">
        <v>47677</v>
      </c>
      <c r="M53" s="325">
        <v>14.3</v>
      </c>
      <c r="N53" s="326">
        <v>31.1</v>
      </c>
    </row>
    <row r="54" spans="1:14">
      <c r="A54" s="250"/>
      <c r="B54" s="246"/>
      <c r="C54" s="246"/>
      <c r="D54" s="246"/>
      <c r="E54" s="246"/>
      <c r="F54" s="246"/>
      <c r="G54" s="327"/>
      <c r="H54" s="328" t="s">
        <v>520</v>
      </c>
      <c r="I54" s="329">
        <v>5370497</v>
      </c>
      <c r="J54" s="330">
        <v>15406</v>
      </c>
      <c r="K54" s="331">
        <v>-14.3</v>
      </c>
      <c r="L54" s="332">
        <v>23360</v>
      </c>
      <c r="M54" s="333">
        <v>2.7</v>
      </c>
      <c r="N54" s="334">
        <v>-17</v>
      </c>
    </row>
    <row r="55" spans="1:14">
      <c r="A55" s="250"/>
      <c r="B55" s="246"/>
      <c r="C55" s="246"/>
      <c r="D55" s="246"/>
      <c r="E55" s="246"/>
      <c r="F55" s="246"/>
      <c r="G55" s="312" t="s">
        <v>522</v>
      </c>
      <c r="H55" s="313"/>
      <c r="I55" s="321">
        <v>16761994</v>
      </c>
      <c r="J55" s="322">
        <v>47977</v>
      </c>
      <c r="K55" s="323">
        <v>18.5</v>
      </c>
      <c r="L55" s="324">
        <v>51613</v>
      </c>
      <c r="M55" s="325">
        <v>8.3000000000000007</v>
      </c>
      <c r="N55" s="326">
        <v>10.199999999999999</v>
      </c>
    </row>
    <row r="56" spans="1:14">
      <c r="A56" s="250"/>
      <c r="B56" s="246"/>
      <c r="C56" s="246"/>
      <c r="D56" s="246"/>
      <c r="E56" s="246"/>
      <c r="F56" s="246"/>
      <c r="G56" s="327"/>
      <c r="H56" s="328" t="s">
        <v>520</v>
      </c>
      <c r="I56" s="329">
        <v>10651203</v>
      </c>
      <c r="J56" s="330">
        <v>30486</v>
      </c>
      <c r="K56" s="331">
        <v>97.9</v>
      </c>
      <c r="L56" s="332">
        <v>25872</v>
      </c>
      <c r="M56" s="333">
        <v>10.8</v>
      </c>
      <c r="N56" s="334">
        <v>87.1</v>
      </c>
    </row>
    <row r="57" spans="1:14">
      <c r="A57" s="250"/>
      <c r="B57" s="246"/>
      <c r="C57" s="246"/>
      <c r="D57" s="246"/>
      <c r="E57" s="246"/>
      <c r="F57" s="246"/>
      <c r="G57" s="312" t="s">
        <v>523</v>
      </c>
      <c r="H57" s="313"/>
      <c r="I57" s="321">
        <v>10046281</v>
      </c>
      <c r="J57" s="322">
        <v>28685</v>
      </c>
      <c r="K57" s="323">
        <v>-40.200000000000003</v>
      </c>
      <c r="L57" s="324">
        <v>50880</v>
      </c>
      <c r="M57" s="325">
        <v>-1.4</v>
      </c>
      <c r="N57" s="326">
        <v>-38.799999999999997</v>
      </c>
    </row>
    <row r="58" spans="1:14">
      <c r="A58" s="250"/>
      <c r="B58" s="246"/>
      <c r="C58" s="246"/>
      <c r="D58" s="246"/>
      <c r="E58" s="246"/>
      <c r="F58" s="246"/>
      <c r="G58" s="327"/>
      <c r="H58" s="328" t="s">
        <v>520</v>
      </c>
      <c r="I58" s="329">
        <v>7741064</v>
      </c>
      <c r="J58" s="330">
        <v>22103</v>
      </c>
      <c r="K58" s="331">
        <v>-27.5</v>
      </c>
      <c r="L58" s="332">
        <v>27819</v>
      </c>
      <c r="M58" s="333">
        <v>7.5</v>
      </c>
      <c r="N58" s="334">
        <v>-35</v>
      </c>
    </row>
    <row r="59" spans="1:14">
      <c r="A59" s="250"/>
      <c r="B59" s="246"/>
      <c r="C59" s="246"/>
      <c r="D59" s="246"/>
      <c r="E59" s="246"/>
      <c r="F59" s="246"/>
      <c r="G59" s="312" t="s">
        <v>524</v>
      </c>
      <c r="H59" s="313"/>
      <c r="I59" s="321">
        <v>12740252</v>
      </c>
      <c r="J59" s="322">
        <v>36230</v>
      </c>
      <c r="K59" s="323">
        <v>26.3</v>
      </c>
      <c r="L59" s="324">
        <v>46395</v>
      </c>
      <c r="M59" s="325">
        <v>-8.8000000000000007</v>
      </c>
      <c r="N59" s="326">
        <v>35.1</v>
      </c>
    </row>
    <row r="60" spans="1:14">
      <c r="A60" s="250"/>
      <c r="B60" s="246"/>
      <c r="C60" s="246"/>
      <c r="D60" s="246"/>
      <c r="E60" s="246"/>
      <c r="F60" s="246"/>
      <c r="G60" s="327"/>
      <c r="H60" s="328" t="s">
        <v>520</v>
      </c>
      <c r="I60" s="335">
        <v>9795975</v>
      </c>
      <c r="J60" s="330">
        <v>27857</v>
      </c>
      <c r="K60" s="331">
        <v>26</v>
      </c>
      <c r="L60" s="332">
        <v>26304</v>
      </c>
      <c r="M60" s="333">
        <v>-5.4</v>
      </c>
      <c r="N60" s="334">
        <v>31.4</v>
      </c>
    </row>
    <row r="61" spans="1:14">
      <c r="A61" s="250"/>
      <c r="B61" s="246"/>
      <c r="C61" s="246"/>
      <c r="D61" s="246"/>
      <c r="E61" s="246"/>
      <c r="F61" s="246"/>
      <c r="G61" s="312" t="s">
        <v>525</v>
      </c>
      <c r="H61" s="336"/>
      <c r="I61" s="337">
        <v>12663748</v>
      </c>
      <c r="J61" s="338">
        <v>36241</v>
      </c>
      <c r="K61" s="339">
        <v>10.8</v>
      </c>
      <c r="L61" s="340">
        <v>47654</v>
      </c>
      <c r="M61" s="341">
        <v>1.5</v>
      </c>
      <c r="N61" s="326">
        <v>9.3000000000000007</v>
      </c>
    </row>
    <row r="62" spans="1:14">
      <c r="A62" s="250"/>
      <c r="B62" s="246"/>
      <c r="C62" s="246"/>
      <c r="D62" s="246"/>
      <c r="E62" s="246"/>
      <c r="F62" s="246"/>
      <c r="G62" s="327"/>
      <c r="H62" s="328" t="s">
        <v>520</v>
      </c>
      <c r="I62" s="329">
        <v>7959924</v>
      </c>
      <c r="J62" s="330">
        <v>22767</v>
      </c>
      <c r="K62" s="331">
        <v>20.7</v>
      </c>
      <c r="L62" s="332">
        <v>25219</v>
      </c>
      <c r="M62" s="333">
        <v>2.2999999999999998</v>
      </c>
      <c r="N62" s="334">
        <v>18.399999999999999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topLeftCell="A101"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topLeftCell="A80" zoomScale="70" zoomScaleNormal="70" zoomScaleSheetLayoutView="55" workbookViewId="0">
      <selection activeCell="Q103" sqref="Q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3"/>
  <sheetViews>
    <sheetView showGridLines="0" tabSelected="1" topLeftCell="A17"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2" t="s">
        <v>3</v>
      </c>
      <c r="D47" s="1142"/>
      <c r="E47" s="1143"/>
      <c r="F47" s="11">
        <v>5.67</v>
      </c>
      <c r="G47" s="12">
        <v>8.07</v>
      </c>
      <c r="H47" s="12">
        <v>9.2200000000000006</v>
      </c>
      <c r="I47" s="12">
        <v>8.6999999999999993</v>
      </c>
      <c r="J47" s="13">
        <v>8.0399999999999991</v>
      </c>
    </row>
    <row r="48" spans="2:10" ht="57.75" customHeight="1">
      <c r="B48" s="14"/>
      <c r="C48" s="1144" t="s">
        <v>4</v>
      </c>
      <c r="D48" s="1144"/>
      <c r="E48" s="1145"/>
      <c r="F48" s="15">
        <v>6.24</v>
      </c>
      <c r="G48" s="16">
        <v>7.91</v>
      </c>
      <c r="H48" s="16">
        <v>8.35</v>
      </c>
      <c r="I48" s="16">
        <v>7.99</v>
      </c>
      <c r="J48" s="17">
        <v>5.67</v>
      </c>
    </row>
    <row r="49" spans="2:10" ht="57.75" customHeight="1" thickBot="1">
      <c r="B49" s="18"/>
      <c r="C49" s="1146" t="s">
        <v>5</v>
      </c>
      <c r="D49" s="1146"/>
      <c r="E49" s="1147"/>
      <c r="F49" s="19">
        <v>0.71</v>
      </c>
      <c r="G49" s="20">
        <v>4.2300000000000004</v>
      </c>
      <c r="H49" s="20">
        <v>1.56</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Administrator</cp:lastModifiedBy>
  <cp:lastPrinted>2018-03-05T05:07:18Z</cp:lastPrinted>
  <dcterms:created xsi:type="dcterms:W3CDTF">2018-01-24T04:12:57Z</dcterms:created>
  <dcterms:modified xsi:type="dcterms:W3CDTF">2018-03-26T10:25:02Z</dcterms:modified>
  <cp:category/>
</cp:coreProperties>
</file>