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5315\Desktop\"/>
    </mc:Choice>
  </mc:AlternateContent>
  <workbookProtection workbookPassword="DCC8" lockStructure="1"/>
  <bookViews>
    <workbookView xWindow="360" yWindow="300" windowWidth="14715" windowHeight="8190"/>
  </bookViews>
  <sheets>
    <sheet name="料金計算" sheetId="1" r:id="rId1"/>
    <sheet name="更新履歴" sheetId="4" state="hidden" r:id="rId2"/>
  </sheets>
  <definedNames>
    <definedName name="_xlnm.Print_Area" localSheetId="0">料金計算!$B$2:$M$12</definedName>
  </definedNames>
  <calcPr calcId="152511"/>
</workbook>
</file>

<file path=xl/calcChain.xml><?xml version="1.0" encoding="utf-8"?>
<calcChain xmlns="http://schemas.openxmlformats.org/spreadsheetml/2006/main">
  <c r="K11" i="1" l="1"/>
  <c r="L11" i="1" s="1"/>
  <c r="J12" i="1"/>
  <c r="K12" i="1" s="1"/>
  <c r="J11" i="1"/>
  <c r="F12" i="1"/>
  <c r="F11" i="1"/>
  <c r="E12" i="1"/>
  <c r="E11" i="1"/>
  <c r="G11" i="1" s="1"/>
  <c r="L12" i="1" l="1"/>
  <c r="G12" i="1"/>
  <c r="H12" i="1" s="1"/>
  <c r="M11" i="1"/>
  <c r="H11" i="1"/>
  <c r="M12" i="1" l="1"/>
</calcChain>
</file>

<file path=xl/sharedStrings.xml><?xml version="1.0" encoding="utf-8"?>
<sst xmlns="http://schemas.openxmlformats.org/spreadsheetml/2006/main" count="48" uniqueCount="45">
  <si>
    <t>料金計算</t>
    <rPh sb="0" eb="2">
      <t>リョウキン</t>
    </rPh>
    <rPh sb="2" eb="4">
      <t>ケイサン</t>
    </rPh>
    <phoneticPr fontId="2"/>
  </si>
  <si>
    <t>注１）用途が一般用の方のみに対応しています。</t>
    <rPh sb="0" eb="1">
      <t>チュウ</t>
    </rPh>
    <rPh sb="3" eb="5">
      <t>ヨウト</t>
    </rPh>
    <rPh sb="6" eb="8">
      <t>イッパン</t>
    </rPh>
    <rPh sb="8" eb="9">
      <t>ヨウ</t>
    </rPh>
    <rPh sb="10" eb="11">
      <t>カタ</t>
    </rPh>
    <rPh sb="14" eb="16">
      <t>タイオウ</t>
    </rPh>
    <phoneticPr fontId="2"/>
  </si>
  <si>
    <t>注２）公共下水道に接続されている方については、水道料金と下水道使用料の合計金額になります。</t>
    <rPh sb="0" eb="1">
      <t>チュウ</t>
    </rPh>
    <phoneticPr fontId="2"/>
  </si>
  <si>
    <t>使用期間</t>
    <rPh sb="0" eb="2">
      <t>シヨウ</t>
    </rPh>
    <rPh sb="2" eb="4">
      <t>キカン</t>
    </rPh>
    <phoneticPr fontId="2"/>
  </si>
  <si>
    <t>水道料金（円）</t>
    <rPh sb="0" eb="2">
      <t>スイドウ</t>
    </rPh>
    <rPh sb="2" eb="4">
      <t>リョウキン</t>
    </rPh>
    <rPh sb="5" eb="6">
      <t>エン</t>
    </rPh>
    <phoneticPr fontId="2"/>
  </si>
  <si>
    <t>下水道使用料（円）</t>
    <rPh sb="0" eb="2">
      <t>ゲスイ</t>
    </rPh>
    <rPh sb="2" eb="3">
      <t>ドウ</t>
    </rPh>
    <rPh sb="3" eb="5">
      <t>シヨウ</t>
    </rPh>
    <rPh sb="5" eb="6">
      <t>リョウ</t>
    </rPh>
    <rPh sb="7" eb="8">
      <t>エン</t>
    </rPh>
    <phoneticPr fontId="2"/>
  </si>
  <si>
    <t>合計（円）</t>
    <rPh sb="0" eb="2">
      <t>ゴウケイ</t>
    </rPh>
    <rPh sb="3" eb="4">
      <t>エン</t>
    </rPh>
    <phoneticPr fontId="2"/>
  </si>
  <si>
    <t>基本料金</t>
    <rPh sb="0" eb="2">
      <t>キホン</t>
    </rPh>
    <rPh sb="2" eb="4">
      <t>リョウキン</t>
    </rPh>
    <phoneticPr fontId="2"/>
  </si>
  <si>
    <t>従量料金</t>
    <rPh sb="0" eb="2">
      <t>ジュウリョウ</t>
    </rPh>
    <rPh sb="2" eb="4">
      <t>リョウキン</t>
    </rPh>
    <phoneticPr fontId="2"/>
  </si>
  <si>
    <t>消費税</t>
    <rPh sb="0" eb="3">
      <t>ショウヒゼイ</t>
    </rPh>
    <phoneticPr fontId="2"/>
  </si>
  <si>
    <t>上水合計</t>
    <rPh sb="0" eb="2">
      <t>ジョウスイ</t>
    </rPh>
    <rPh sb="2" eb="4">
      <t>ゴウケイ</t>
    </rPh>
    <phoneticPr fontId="2"/>
  </si>
  <si>
    <t>下水合計</t>
    <rPh sb="0" eb="2">
      <t>ゲスイ</t>
    </rPh>
    <rPh sb="2" eb="4">
      <t>ゴウケイ</t>
    </rPh>
    <phoneticPr fontId="2"/>
  </si>
  <si>
    <t>１ヶ月（1ヶ月未満）</t>
    <rPh sb="2" eb="3">
      <t>ゲツ</t>
    </rPh>
    <rPh sb="6" eb="7">
      <t>ゲツ</t>
    </rPh>
    <rPh sb="7" eb="9">
      <t>ミマン</t>
    </rPh>
    <phoneticPr fontId="2"/>
  </si>
  <si>
    <t>2ヶ月（1ヶ月以上）</t>
    <rPh sb="2" eb="3">
      <t>ゲツ</t>
    </rPh>
    <rPh sb="6" eb="7">
      <t>ゲツ</t>
    </rPh>
    <rPh sb="7" eb="9">
      <t>イジョウ</t>
    </rPh>
    <phoneticPr fontId="2"/>
  </si>
  <si>
    <t>Ver1.1</t>
    <phoneticPr fontId="2"/>
  </si>
  <si>
    <t>口径
（ｍｍ）</t>
    <rPh sb="0" eb="2">
      <t>コウケイ</t>
    </rPh>
    <phoneticPr fontId="2"/>
  </si>
  <si>
    <t>Ver1.0</t>
    <phoneticPr fontId="2"/>
  </si>
  <si>
    <t>Ver2.0</t>
    <phoneticPr fontId="2"/>
  </si>
  <si>
    <t>2006/8/18</t>
    <phoneticPr fontId="2"/>
  </si>
  <si>
    <t>2009/7/29</t>
    <phoneticPr fontId="2"/>
  </si>
  <si>
    <t>2009/11/6</t>
    <phoneticPr fontId="2"/>
  </si>
  <si>
    <t>バージョン</t>
    <phoneticPr fontId="2"/>
  </si>
  <si>
    <t>作成日</t>
    <rPh sb="0" eb="3">
      <t>サクセイビ</t>
    </rPh>
    <phoneticPr fontId="2"/>
  </si>
  <si>
    <t>更新履歴</t>
    <rPh sb="0" eb="2">
      <t>コウシン</t>
    </rPh>
    <rPh sb="2" eb="4">
      <t>リレキ</t>
    </rPh>
    <phoneticPr fontId="2"/>
  </si>
  <si>
    <t>更新内容</t>
    <rPh sb="0" eb="2">
      <t>コウシン</t>
    </rPh>
    <rPh sb="2" eb="4">
      <t>ナイヨウ</t>
    </rPh>
    <phoneticPr fontId="2"/>
  </si>
  <si>
    <t>初期バージョン</t>
    <rPh sb="0" eb="2">
      <t>ショキ</t>
    </rPh>
    <phoneticPr fontId="2"/>
  </si>
  <si>
    <t>「注３）」に21年度より行われる下水道使用料改定について言及する文言を付加</t>
    <rPh sb="1" eb="2">
      <t>チュウ</t>
    </rPh>
    <rPh sb="8" eb="10">
      <t>ネンド</t>
    </rPh>
    <rPh sb="12" eb="13">
      <t>オコナ</t>
    </rPh>
    <rPh sb="16" eb="19">
      <t>ゲスイドウ</t>
    </rPh>
    <rPh sb="19" eb="22">
      <t>シヨウリョウ</t>
    </rPh>
    <rPh sb="22" eb="24">
      <t>カイテイ</t>
    </rPh>
    <rPh sb="28" eb="30">
      <t>ゲンキュウ</t>
    </rPh>
    <rPh sb="32" eb="34">
      <t>ブンゲン</t>
    </rPh>
    <rPh sb="35" eb="37">
      <t>フカ</t>
    </rPh>
    <phoneticPr fontId="2"/>
  </si>
  <si>
    <t>21年度からの下水道利用料改定対応</t>
    <rPh sb="2" eb="4">
      <t>ネンド</t>
    </rPh>
    <rPh sb="7" eb="10">
      <t>ゲスイドウ</t>
    </rPh>
    <rPh sb="10" eb="12">
      <t>リヨウ</t>
    </rPh>
    <rPh sb="12" eb="13">
      <t>リョウ</t>
    </rPh>
    <rPh sb="13" eb="15">
      <t>カイテイ</t>
    </rPh>
    <rPh sb="15" eb="17">
      <t>タイオウ</t>
    </rPh>
    <phoneticPr fontId="2"/>
  </si>
  <si>
    <t>検針年月を入力する方式を採用</t>
    <rPh sb="0" eb="2">
      <t>ケンシン</t>
    </rPh>
    <rPh sb="2" eb="4">
      <t>ネンゲツ</t>
    </rPh>
    <rPh sb="5" eb="7">
      <t>ニュウリョク</t>
    </rPh>
    <rPh sb="9" eb="11">
      <t>ホウシキ</t>
    </rPh>
    <rPh sb="12" eb="14">
      <t>サイヨウ</t>
    </rPh>
    <phoneticPr fontId="2"/>
  </si>
  <si>
    <t>Ver2.1</t>
    <phoneticPr fontId="2"/>
  </si>
  <si>
    <t>2013/7/1</t>
    <phoneticPr fontId="2"/>
  </si>
  <si>
    <t>「注４）」の下水道使用料改定について言及する文言を削除</t>
    <rPh sb="1" eb="2">
      <t>チュウ</t>
    </rPh>
    <rPh sb="6" eb="9">
      <t>ゲスイドウ</t>
    </rPh>
    <rPh sb="9" eb="12">
      <t>シヨウリョウ</t>
    </rPh>
    <rPh sb="12" eb="14">
      <t>カイテイ</t>
    </rPh>
    <rPh sb="18" eb="20">
      <t>ゲンキュウ</t>
    </rPh>
    <rPh sb="22" eb="24">
      <t>ブンゲン</t>
    </rPh>
    <rPh sb="25" eb="27">
      <t>サクジョ</t>
    </rPh>
    <phoneticPr fontId="2"/>
  </si>
  <si>
    <t>水量/
排除量</t>
    <phoneticPr fontId="2"/>
  </si>
  <si>
    <r>
      <t>※</t>
    </r>
    <r>
      <rPr>
        <u/>
        <sz val="14"/>
        <rFont val="ＭＳ Ｐゴシック"/>
        <family val="3"/>
        <charset val="128"/>
      </rPr>
      <t>「口径」はドロップダウンリスト</t>
    </r>
    <r>
      <rPr>
        <sz val="14"/>
        <rFont val="ＭＳ Ｐゴシック"/>
        <family val="3"/>
        <charset val="128"/>
      </rPr>
      <t>から選択し、</t>
    </r>
    <r>
      <rPr>
        <u/>
        <sz val="14"/>
        <rFont val="ＭＳ Ｐゴシック"/>
        <family val="3"/>
        <charset val="128"/>
      </rPr>
      <t>「水量/排除量」は数値</t>
    </r>
    <r>
      <rPr>
        <sz val="14"/>
        <rFont val="ＭＳ Ｐゴシック"/>
        <family val="3"/>
        <charset val="128"/>
      </rPr>
      <t>を入力してください。</t>
    </r>
    <rPh sb="2" eb="4">
      <t>コウケイ</t>
    </rPh>
    <rPh sb="18" eb="20">
      <t>センタク</t>
    </rPh>
    <rPh sb="23" eb="25">
      <t>スイリョウ</t>
    </rPh>
    <rPh sb="26" eb="28">
      <t>ハイジョ</t>
    </rPh>
    <rPh sb="28" eb="29">
      <t>リョウ</t>
    </rPh>
    <rPh sb="31" eb="33">
      <t>スウチ</t>
    </rPh>
    <rPh sb="34" eb="36">
      <t>ニュウリョク</t>
    </rPh>
    <phoneticPr fontId="2"/>
  </si>
  <si>
    <t>Ver3.0</t>
    <phoneticPr fontId="2"/>
  </si>
  <si>
    <t>2014/8/25</t>
    <phoneticPr fontId="2"/>
  </si>
  <si>
    <t>検針年月入力の廃止</t>
    <rPh sb="0" eb="2">
      <t>ケンシン</t>
    </rPh>
    <rPh sb="2" eb="4">
      <t>ネンゲツ</t>
    </rPh>
    <rPh sb="4" eb="6">
      <t>ニュウリョク</t>
    </rPh>
    <rPh sb="7" eb="9">
      <t>ハイシ</t>
    </rPh>
    <phoneticPr fontId="2"/>
  </si>
  <si>
    <t>金額カンマ表示の採用</t>
    <rPh sb="0" eb="2">
      <t>キンガク</t>
    </rPh>
    <rPh sb="5" eb="7">
      <t>ヒョウジ</t>
    </rPh>
    <rPh sb="8" eb="10">
      <t>サイヨウ</t>
    </rPh>
    <phoneticPr fontId="2"/>
  </si>
  <si>
    <t>口径未入力時に金額非表示（白地表示）化</t>
    <rPh sb="0" eb="2">
      <t>コウケイ</t>
    </rPh>
    <rPh sb="2" eb="6">
      <t>ミニュウリョクジ</t>
    </rPh>
    <rPh sb="7" eb="9">
      <t>キンガク</t>
    </rPh>
    <rPh sb="9" eb="12">
      <t>ヒヒョウジ</t>
    </rPh>
    <rPh sb="13" eb="15">
      <t>シロジ</t>
    </rPh>
    <rPh sb="15" eb="17">
      <t>ヒョウジ</t>
    </rPh>
    <rPh sb="18" eb="19">
      <t>カ</t>
    </rPh>
    <phoneticPr fontId="2"/>
  </si>
  <si>
    <t>消費税率改定（8%）に対応</t>
    <rPh sb="0" eb="3">
      <t>ショウヒゼイ</t>
    </rPh>
    <rPh sb="3" eb="4">
      <t>リツ</t>
    </rPh>
    <rPh sb="4" eb="6">
      <t>カイテイ</t>
    </rPh>
    <rPh sb="11" eb="13">
      <t>タイオウ</t>
    </rPh>
    <phoneticPr fontId="2"/>
  </si>
  <si>
    <t>（口径は、「上下水道使用量・料金等のお知らせ」又は「納入通知書」等をご確認ください。また下水道使用料のみ知りたい方は、口径はご自由に選択してください。）</t>
    <rPh sb="1" eb="3">
      <t>コウケイ</t>
    </rPh>
    <rPh sb="6" eb="8">
      <t>ジョウゲ</t>
    </rPh>
    <rPh sb="8" eb="10">
      <t>スイドウ</t>
    </rPh>
    <rPh sb="10" eb="13">
      <t>シヨウリョウ</t>
    </rPh>
    <rPh sb="14" eb="16">
      <t>リョウキン</t>
    </rPh>
    <rPh sb="16" eb="17">
      <t>トウ</t>
    </rPh>
    <rPh sb="19" eb="20">
      <t>シ</t>
    </rPh>
    <rPh sb="23" eb="24">
      <t>マタ</t>
    </rPh>
    <rPh sb="26" eb="28">
      <t>ノウニュウ</t>
    </rPh>
    <rPh sb="28" eb="31">
      <t>ツウチショ</t>
    </rPh>
    <rPh sb="32" eb="33">
      <t>トウ</t>
    </rPh>
    <rPh sb="35" eb="37">
      <t>カクニン</t>
    </rPh>
    <rPh sb="44" eb="47">
      <t>ゲスイドウ</t>
    </rPh>
    <rPh sb="47" eb="50">
      <t>シヨウリョウ</t>
    </rPh>
    <rPh sb="52" eb="53">
      <t>シ</t>
    </rPh>
    <rPh sb="56" eb="57">
      <t>カタ</t>
    </rPh>
    <rPh sb="59" eb="61">
      <t>コウケイ</t>
    </rPh>
    <rPh sb="63" eb="65">
      <t>ジユウ</t>
    </rPh>
    <rPh sb="66" eb="68">
      <t>センタク</t>
    </rPh>
    <phoneticPr fontId="2"/>
  </si>
  <si>
    <t>口径の確認方法等文言の挿入</t>
    <rPh sb="0" eb="2">
      <t>コウケイ</t>
    </rPh>
    <rPh sb="3" eb="5">
      <t>カクニン</t>
    </rPh>
    <rPh sb="5" eb="7">
      <t>ホウホウ</t>
    </rPh>
    <rPh sb="7" eb="8">
      <t>トウ</t>
    </rPh>
    <rPh sb="8" eb="10">
      <t>モンゴン</t>
    </rPh>
    <rPh sb="11" eb="13">
      <t>ソウニュウ</t>
    </rPh>
    <phoneticPr fontId="2"/>
  </si>
  <si>
    <t>下水道使用料計算の単純化（使用料改定に伴う段階計算シートの削除）</t>
    <rPh sb="0" eb="3">
      <t>ゲスイドウ</t>
    </rPh>
    <rPh sb="3" eb="6">
      <t>シヨウリョウ</t>
    </rPh>
    <rPh sb="6" eb="8">
      <t>ケイサン</t>
    </rPh>
    <rPh sb="9" eb="12">
      <t>タンジュンカ</t>
    </rPh>
    <rPh sb="13" eb="16">
      <t>シヨウリョウ</t>
    </rPh>
    <rPh sb="16" eb="18">
      <t>カイテイ</t>
    </rPh>
    <rPh sb="19" eb="20">
      <t>トモナ</t>
    </rPh>
    <rPh sb="21" eb="23">
      <t>ダンカイ</t>
    </rPh>
    <rPh sb="23" eb="25">
      <t>ケイサン</t>
    </rPh>
    <rPh sb="29" eb="31">
      <t>サクジョ</t>
    </rPh>
    <phoneticPr fontId="2"/>
  </si>
  <si>
    <t>注３）消費税率１０％に対応しています。</t>
    <rPh sb="0" eb="1">
      <t>チュウ</t>
    </rPh>
    <rPh sb="3" eb="6">
      <t>ショウヒゼイ</t>
    </rPh>
    <rPh sb="6" eb="7">
      <t>リツ</t>
    </rPh>
    <rPh sb="11" eb="13">
      <t>タイオウ</t>
    </rPh>
    <phoneticPr fontId="2"/>
  </si>
  <si>
    <t>Ver5.0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</si>
</sst>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49" fontId="0" fillId="0" borderId="0" xfId="0" applyNumberFormat="1">
      <alignment vertical="center"/>
    </xf>
    <xf numFmtId="49" fontId="0" fillId="0" borderId="6" xfId="0" applyNumberFormat="1" applyBorder="1">
      <alignment vertical="center"/>
    </xf>
    <xf numFmtId="0" fontId="0" fillId="3" borderId="7" xfId="0" applyFill="1" applyBorder="1" applyProtection="1">
      <alignment vertical="center"/>
      <protection locked="0"/>
    </xf>
    <xf numFmtId="38" fontId="0" fillId="0" borderId="8" xfId="1" applyFont="1" applyBorder="1" applyAlignment="1" applyProtection="1">
      <alignment horizontal="right" vertical="center"/>
      <protection hidden="1"/>
    </xf>
    <xf numFmtId="38" fontId="0" fillId="0" borderId="9" xfId="1" applyFont="1" applyBorder="1" applyProtection="1">
      <alignment vertical="center"/>
      <protection hidden="1"/>
    </xf>
    <xf numFmtId="38" fontId="0" fillId="0" borderId="10" xfId="1" applyFont="1" applyBorder="1" applyProtection="1">
      <alignment vertical="center"/>
      <protection hidden="1"/>
    </xf>
    <xf numFmtId="38" fontId="0" fillId="0" borderId="4" xfId="1" applyFont="1" applyBorder="1" applyProtection="1">
      <alignment vertical="center"/>
      <protection hidden="1"/>
    </xf>
    <xf numFmtId="38" fontId="0" fillId="0" borderId="11" xfId="1" applyFont="1" applyBorder="1" applyAlignment="1" applyProtection="1">
      <alignment horizontal="right" vertical="center"/>
      <protection hidden="1"/>
    </xf>
    <xf numFmtId="38" fontId="0" fillId="0" borderId="12" xfId="1" applyFont="1" applyBorder="1" applyAlignment="1" applyProtection="1">
      <alignment horizontal="right" vertical="center"/>
      <protection hidden="1"/>
    </xf>
    <xf numFmtId="38" fontId="0" fillId="0" borderId="13" xfId="1" applyFont="1" applyBorder="1" applyProtection="1">
      <alignment vertical="center"/>
      <protection hidden="1"/>
    </xf>
    <xf numFmtId="38" fontId="0" fillId="0" borderId="14" xfId="1" applyFont="1" applyBorder="1" applyProtection="1">
      <alignment vertical="center"/>
      <protection hidden="1"/>
    </xf>
    <xf numFmtId="38" fontId="0" fillId="0" borderId="5" xfId="1" applyFont="1" applyBorder="1" applyProtection="1">
      <alignment vertical="center"/>
      <protection hidden="1"/>
    </xf>
    <xf numFmtId="38" fontId="0" fillId="0" borderId="6" xfId="1" applyFont="1" applyBorder="1" applyProtection="1">
      <alignment vertical="center"/>
      <protection hidden="1"/>
    </xf>
    <xf numFmtId="0" fontId="0" fillId="0" borderId="0" xfId="0" applyFont="1" applyProtection="1">
      <alignment vertical="center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49" fontId="0" fillId="0" borderId="16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6" fillId="0" borderId="0" xfId="0" applyFont="1" applyProtection="1">
      <alignment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"/>
  <sheetViews>
    <sheetView showGridLines="0" showRowColHeaders="0" tabSelected="1" zoomScaleNormal="100" workbookViewId="0">
      <selection activeCell="C11" sqref="C11"/>
    </sheetView>
  </sheetViews>
  <sheetFormatPr defaultRowHeight="13.5"/>
  <cols>
    <col min="1" max="1" width="5.625" style="11" customWidth="1"/>
    <col min="2" max="2" width="18.625" style="11" customWidth="1"/>
    <col min="3" max="3" width="7.625" style="11" customWidth="1"/>
    <col min="4" max="4" width="8.625" style="11" customWidth="1"/>
    <col min="5" max="5" width="9.625" style="11" customWidth="1"/>
    <col min="6" max="6" width="11.625" style="11" customWidth="1"/>
    <col min="7" max="8" width="11.125" style="1" customWidth="1"/>
    <col min="9" max="9" width="9.625" style="1" customWidth="1"/>
    <col min="10" max="10" width="11.625" style="1" customWidth="1"/>
    <col min="11" max="11" width="11.125" style="1" customWidth="1"/>
    <col min="12" max="12" width="11.625" style="1" customWidth="1"/>
    <col min="13" max="13" width="12.625" style="1" customWidth="1"/>
    <col min="14" max="14" width="11.125" style="1" customWidth="1"/>
    <col min="15" max="15" width="12.875" style="1" customWidth="1"/>
    <col min="16" max="16384" width="9" style="11"/>
  </cols>
  <sheetData>
    <row r="1" spans="2:15" ht="30" customHeight="1"/>
    <row r="2" spans="2:15" ht="20.25" customHeight="1">
      <c r="B2" s="10" t="s">
        <v>0</v>
      </c>
      <c r="C2" s="37" t="s">
        <v>44</v>
      </c>
      <c r="D2" s="10"/>
    </row>
    <row r="3" spans="2:15" ht="20.25" customHeight="1">
      <c r="B3" s="11" t="s">
        <v>1</v>
      </c>
    </row>
    <row r="4" spans="2:15" ht="20.25" customHeight="1">
      <c r="B4" s="11" t="s">
        <v>2</v>
      </c>
    </row>
    <row r="5" spans="2:15" ht="20.25" customHeight="1">
      <c r="B5" s="37" t="s">
        <v>43</v>
      </c>
    </row>
    <row r="6" spans="2:15" ht="20.25" customHeight="1"/>
    <row r="7" spans="2:15" ht="20.25" customHeight="1">
      <c r="B7" s="12" t="s">
        <v>33</v>
      </c>
      <c r="C7" s="12"/>
      <c r="D7" s="12"/>
    </row>
    <row r="8" spans="2:15" ht="20.25" customHeight="1">
      <c r="B8" s="29" t="s">
        <v>40</v>
      </c>
      <c r="C8" s="12"/>
      <c r="D8" s="12"/>
    </row>
    <row r="9" spans="2:15" ht="30" customHeight="1">
      <c r="B9" s="30" t="s">
        <v>3</v>
      </c>
      <c r="C9" s="32" t="s">
        <v>15</v>
      </c>
      <c r="D9" s="32" t="s">
        <v>32</v>
      </c>
      <c r="E9" s="30" t="s">
        <v>4</v>
      </c>
      <c r="F9" s="30"/>
      <c r="G9" s="30"/>
      <c r="H9" s="30"/>
      <c r="I9" s="30" t="s">
        <v>5</v>
      </c>
      <c r="J9" s="30"/>
      <c r="K9" s="30"/>
      <c r="L9" s="30"/>
      <c r="M9" s="30" t="s">
        <v>6</v>
      </c>
      <c r="N9" s="11"/>
      <c r="O9" s="11"/>
    </row>
    <row r="10" spans="2:15" ht="30" customHeight="1" thickBot="1">
      <c r="B10" s="31"/>
      <c r="C10" s="33"/>
      <c r="D10" s="33"/>
      <c r="E10" s="5" t="s">
        <v>7</v>
      </c>
      <c r="F10" s="6" t="s">
        <v>8</v>
      </c>
      <c r="G10" s="6" t="s">
        <v>9</v>
      </c>
      <c r="H10" s="7" t="s">
        <v>10</v>
      </c>
      <c r="I10" s="5" t="s">
        <v>7</v>
      </c>
      <c r="J10" s="6" t="s">
        <v>8</v>
      </c>
      <c r="K10" s="6" t="s">
        <v>9</v>
      </c>
      <c r="L10" s="7" t="s">
        <v>11</v>
      </c>
      <c r="M10" s="31"/>
      <c r="N10" s="11"/>
      <c r="O10" s="11"/>
    </row>
    <row r="11" spans="2:15" ht="30" customHeight="1" thickTop="1" thickBot="1">
      <c r="B11" s="8" t="s">
        <v>12</v>
      </c>
      <c r="C11" s="18"/>
      <c r="D11" s="18"/>
      <c r="E11" s="19">
        <f>IF(C11=13,250,IF(C11=20,380,IF(C11=25,850,IF(C11=30,1550,IF(C11=40,2950,IF(C11=50,5500,IF(C11=75,11500,IF(C11=100,18500,40000))))))))</f>
        <v>40000</v>
      </c>
      <c r="F11" s="20">
        <f>IF($D$11&lt;=8,60*$D$11,IF(AND($D$11&gt;=9,$D$11&lt;=15),((85*$D$11)-200),IF(AND($D$11&gt;=16,$D$11&lt;=30),((125*$D$11)-800),IF(AND($D$11&gt;=31,$D$11&lt;=50),((185*$D$11)-2600),IF(AND($D$11&gt;=51,$D$11&lt;=150),((240*$D$11)-5350),IF(AND($D$11&gt;=151,$D$11&lt;=250),((300*$D$11)-14350),IF($D$11&gt;=251,((350*$D$11)-26850))))))))</f>
        <v>0</v>
      </c>
      <c r="G11" s="20">
        <f>ROUNDDOWN((E11+F11)*0.1,0)</f>
        <v>4000</v>
      </c>
      <c r="H11" s="21">
        <f>SUM(E11:G11)</f>
        <v>44000</v>
      </c>
      <c r="I11" s="22">
        <v>200</v>
      </c>
      <c r="J11" s="20">
        <f>IF($D$11&lt;=10,45*$D$11,IF(AND($D$11&gt;=11,$D$11&lt;=20),((80*$D$11)-350),IF(AND($D$11&gt;=21,$D$11&lt;=30),((105*$D$11)-850),IF(AND($D$11&gt;=31,$D$11&lt;=50),((130*$D$11)-1600),IF(AND($D$11&gt;=51,$D$11&lt;=200),((150*$D$11)-2600),IF(AND($D$11&gt;=201,$D$11&lt;=500),((175*$D$11)-7600),IF($D$11&gt;=501,((190*$D$11)-15100))))))))</f>
        <v>0</v>
      </c>
      <c r="K11" s="20">
        <f>ROUNDDOWN((I11+J11)*0.1,0)</f>
        <v>20</v>
      </c>
      <c r="L11" s="21">
        <f>SUM(I11:K11)</f>
        <v>220</v>
      </c>
      <c r="M11" s="23">
        <f>E11+F11+G11+I11+J11+K11</f>
        <v>44220</v>
      </c>
      <c r="N11" s="11"/>
      <c r="O11" s="11"/>
    </row>
    <row r="12" spans="2:15" ht="30" customHeight="1" thickBot="1">
      <c r="B12" s="9" t="s">
        <v>13</v>
      </c>
      <c r="C12" s="18"/>
      <c r="D12" s="18"/>
      <c r="E12" s="24">
        <f>IF(C12=13,500,IF(C12=20,760,IF(C12=25,1700,IF(C12=30,3100,IF(C12=40,5900,IF(C12=50,11000,IF(C12=75,23000,IF(C12=100,37000,80000))))))))</f>
        <v>80000</v>
      </c>
      <c r="F12" s="25">
        <f>IF($D$12&lt;=16,60*$D$12,IF(AND($D$12&gt;=17,$D$12&lt;=30),((85*$D$12)-400),IF(AND($D$12&gt;=31,$D$12&lt;=60),((125*$D$12)-1600),IF(AND($D$12&gt;=61,$D$12&lt;=100),((185*$D$12)-5200),IF(AND($D$12&gt;=101,$D$12&lt;=300),((240*$D$12)-10700),IF(AND($D$12&gt;=301,$D$12&lt;=500),((300*$D$12)-28700),IF($D$12&gt;=501,((350*$D$12)-53700))))))))</f>
        <v>0</v>
      </c>
      <c r="G12" s="25">
        <f>ROUNDDOWN((E12+F12)*0.1,0)</f>
        <v>8000</v>
      </c>
      <c r="H12" s="26">
        <f>SUM($E$12:$G$12)</f>
        <v>88000</v>
      </c>
      <c r="I12" s="27">
        <v>400</v>
      </c>
      <c r="J12" s="25">
        <f>IF($D$12&lt;=20,45*$D$12,IF(AND($D$12&gt;=21,$D$12&lt;=40),((80*$D$12)-700),IF(AND($D$12&gt;=41,$D$12&lt;=60),((105*$D$12)-1700),IF(AND($D$12&gt;=61,$D$12&lt;=100),((130*$D$12)-3200),IF(AND($D$12&gt;=101,$D$12&lt;=400),((150*$D$12)-5200),IF(AND($D$12&gt;=401,$D$12&lt;=1000),((175*$D$12)-15200),IF($D$12&gt;=1001,((190*$D$12)-30200))))))))</f>
        <v>0</v>
      </c>
      <c r="K12" s="25">
        <f>ROUNDDOWN((I12+J12)*0.1,0)</f>
        <v>40</v>
      </c>
      <c r="L12" s="26">
        <f>SUM($I$12:$K$12)</f>
        <v>440</v>
      </c>
      <c r="M12" s="28">
        <f>E12+F12+G12+I12+J12+K12</f>
        <v>88440</v>
      </c>
      <c r="N12" s="11"/>
      <c r="O12" s="11"/>
    </row>
    <row r="17" spans="2:23">
      <c r="J17" s="2"/>
      <c r="K17" s="2"/>
      <c r="L17" s="2"/>
      <c r="M17" s="2"/>
      <c r="N17" s="2"/>
      <c r="O17" s="2"/>
      <c r="P17" s="13"/>
      <c r="Q17" s="13"/>
      <c r="R17" s="13"/>
      <c r="S17" s="13"/>
      <c r="T17" s="13"/>
      <c r="U17" s="13"/>
      <c r="V17" s="13"/>
      <c r="W17" s="13"/>
    </row>
    <row r="18" spans="2:23">
      <c r="B18" s="14"/>
      <c r="C18" s="14"/>
      <c r="D18" s="14"/>
      <c r="E18" s="14"/>
      <c r="G18" s="3"/>
      <c r="H18" s="3"/>
      <c r="J18" s="2"/>
      <c r="K18" s="2"/>
      <c r="L18" s="2"/>
      <c r="M18" s="2"/>
      <c r="N18" s="2"/>
      <c r="O18" s="2"/>
      <c r="P18" s="13"/>
      <c r="Q18" s="13"/>
      <c r="R18" s="13"/>
      <c r="S18" s="13"/>
      <c r="T18" s="13"/>
      <c r="U18" s="13"/>
      <c r="V18" s="13"/>
      <c r="W18" s="13"/>
    </row>
    <row r="19" spans="2:23">
      <c r="B19" s="15"/>
      <c r="C19" s="15"/>
      <c r="D19" s="15"/>
      <c r="E19" s="15"/>
      <c r="G19" s="3"/>
      <c r="I19" s="4"/>
      <c r="J19" s="4"/>
      <c r="K19" s="4"/>
      <c r="L19" s="4"/>
      <c r="M19" s="4"/>
      <c r="N19" s="4"/>
      <c r="O19" s="13"/>
      <c r="P19" s="13"/>
      <c r="Q19" s="13"/>
      <c r="R19" s="13"/>
      <c r="S19" s="13"/>
      <c r="T19" s="13"/>
      <c r="U19" s="13"/>
      <c r="V19" s="13"/>
    </row>
    <row r="20" spans="2:23">
      <c r="B20" s="15"/>
      <c r="C20" s="15"/>
      <c r="D20" s="15"/>
      <c r="E20" s="15"/>
      <c r="G20" s="3"/>
      <c r="H20" s="3"/>
      <c r="J20" s="4"/>
      <c r="K20" s="2"/>
      <c r="L20" s="2"/>
      <c r="M20" s="2"/>
      <c r="N20" s="2"/>
      <c r="O20" s="2"/>
      <c r="P20" s="13"/>
      <c r="Q20" s="13"/>
      <c r="R20" s="13"/>
      <c r="S20" s="13"/>
      <c r="T20" s="13"/>
      <c r="U20" s="13"/>
      <c r="V20" s="13"/>
      <c r="W20" s="13"/>
    </row>
    <row r="21" spans="2:23">
      <c r="B21" s="15"/>
      <c r="C21" s="15"/>
      <c r="D21" s="15"/>
      <c r="E21" s="15"/>
      <c r="G21" s="3"/>
      <c r="H21" s="3"/>
      <c r="J21" s="4"/>
      <c r="K21" s="2"/>
      <c r="L21" s="2"/>
      <c r="M21" s="2"/>
      <c r="N21" s="2"/>
      <c r="O21" s="2"/>
      <c r="P21" s="13"/>
      <c r="Q21" s="13"/>
      <c r="R21" s="13"/>
      <c r="S21" s="13"/>
      <c r="T21" s="13"/>
      <c r="U21" s="13"/>
      <c r="V21" s="13"/>
      <c r="W21" s="13"/>
    </row>
    <row r="22" spans="2:23">
      <c r="B22" s="15"/>
      <c r="C22" s="15"/>
      <c r="D22" s="15"/>
      <c r="E22" s="15"/>
      <c r="G22" s="3"/>
      <c r="H22" s="3"/>
      <c r="J22" s="2"/>
      <c r="K22" s="2"/>
      <c r="L22" s="2"/>
      <c r="M22" s="2"/>
      <c r="N22" s="2"/>
      <c r="O22" s="2"/>
      <c r="P22" s="13"/>
      <c r="Q22" s="13"/>
      <c r="R22" s="13"/>
      <c r="S22" s="13"/>
      <c r="T22" s="13"/>
      <c r="U22" s="13"/>
      <c r="V22" s="13"/>
      <c r="W22" s="13"/>
    </row>
    <row r="23" spans="2:23">
      <c r="B23" s="15"/>
      <c r="C23" s="15"/>
      <c r="D23" s="15"/>
      <c r="E23" s="15"/>
      <c r="G23" s="3"/>
      <c r="H23" s="3"/>
      <c r="J23" s="2"/>
      <c r="K23" s="2"/>
      <c r="L23" s="2"/>
      <c r="M23" s="2"/>
      <c r="N23" s="2"/>
      <c r="O23" s="2"/>
      <c r="P23" s="13"/>
      <c r="Q23" s="13"/>
      <c r="R23" s="13"/>
      <c r="S23" s="13"/>
      <c r="T23" s="13"/>
      <c r="U23" s="13"/>
      <c r="V23" s="13"/>
      <c r="W23" s="13"/>
    </row>
    <row r="24" spans="2:23">
      <c r="B24" s="15"/>
      <c r="C24" s="15"/>
      <c r="D24" s="15"/>
      <c r="E24" s="15"/>
      <c r="G24" s="3"/>
      <c r="H24" s="3"/>
    </row>
    <row r="25" spans="2:23">
      <c r="B25" s="15"/>
      <c r="C25" s="15"/>
      <c r="D25" s="15"/>
      <c r="E25" s="15"/>
      <c r="G25" s="3"/>
      <c r="H25" s="3"/>
    </row>
    <row r="26" spans="2:23">
      <c r="B26" s="15"/>
      <c r="C26" s="15"/>
      <c r="D26" s="15"/>
      <c r="E26" s="15"/>
    </row>
    <row r="27" spans="2:23">
      <c r="B27" s="15"/>
      <c r="C27" s="15"/>
      <c r="D27" s="15"/>
      <c r="E27" s="15"/>
      <c r="G27" s="3"/>
      <c r="H27" s="3"/>
    </row>
    <row r="28" spans="2:23">
      <c r="B28" s="15"/>
      <c r="C28" s="15"/>
      <c r="D28" s="15"/>
      <c r="E28" s="15"/>
      <c r="G28" s="3"/>
      <c r="H28" s="3"/>
    </row>
    <row r="29" spans="2:23">
      <c r="B29" s="14"/>
      <c r="C29" s="14"/>
      <c r="D29" s="14"/>
      <c r="E29" s="14"/>
      <c r="G29" s="3"/>
      <c r="H29" s="3"/>
    </row>
    <row r="30" spans="2:23">
      <c r="B30" s="15"/>
      <c r="C30" s="15"/>
      <c r="D30" s="15"/>
      <c r="E30" s="15"/>
      <c r="G30" s="3"/>
      <c r="H30" s="3"/>
    </row>
    <row r="31" spans="2:23">
      <c r="B31" s="15"/>
      <c r="C31" s="15"/>
      <c r="D31" s="15"/>
      <c r="E31" s="15"/>
      <c r="G31" s="3"/>
      <c r="H31" s="3"/>
    </row>
    <row r="32" spans="2:23">
      <c r="B32" s="15"/>
      <c r="C32" s="15"/>
      <c r="D32" s="15"/>
      <c r="E32" s="15"/>
      <c r="G32" s="3"/>
      <c r="H32" s="3"/>
    </row>
    <row r="33" spans="2:8">
      <c r="B33" s="15"/>
      <c r="C33" s="15"/>
      <c r="D33" s="15"/>
      <c r="E33" s="15"/>
      <c r="G33" s="3"/>
      <c r="H33" s="3"/>
    </row>
    <row r="34" spans="2:8">
      <c r="B34" s="15"/>
      <c r="C34" s="15"/>
      <c r="D34" s="15"/>
      <c r="E34" s="15"/>
      <c r="G34" s="3"/>
      <c r="H34" s="3"/>
    </row>
    <row r="35" spans="2:8">
      <c r="B35" s="15"/>
      <c r="C35" s="15"/>
      <c r="D35" s="15"/>
      <c r="E35" s="15"/>
    </row>
    <row r="36" spans="2:8">
      <c r="B36" s="15"/>
      <c r="C36" s="15"/>
      <c r="D36" s="15"/>
      <c r="E36" s="15"/>
    </row>
    <row r="37" spans="2:8">
      <c r="B37" s="15"/>
      <c r="C37" s="15"/>
      <c r="D37" s="15"/>
      <c r="E37" s="15"/>
    </row>
    <row r="38" spans="2:8">
      <c r="B38" s="15"/>
      <c r="C38" s="15"/>
      <c r="D38" s="15"/>
      <c r="E38" s="15"/>
    </row>
    <row r="39" spans="2:8">
      <c r="B39" s="15"/>
      <c r="C39" s="15"/>
      <c r="D39" s="15"/>
      <c r="E39" s="15"/>
    </row>
    <row r="40" spans="2:8">
      <c r="B40" s="15"/>
      <c r="C40" s="15"/>
      <c r="D40" s="15"/>
      <c r="E40" s="15"/>
    </row>
    <row r="41" spans="2:8">
      <c r="B41" s="15"/>
      <c r="C41" s="15"/>
      <c r="D41" s="15"/>
      <c r="E41" s="15"/>
      <c r="H41" s="3"/>
    </row>
    <row r="42" spans="2:8">
      <c r="B42" s="15"/>
      <c r="C42" s="15"/>
      <c r="D42" s="15"/>
      <c r="E42" s="15"/>
    </row>
  </sheetData>
  <sheetProtection algorithmName="SHA-512" hashValue="H4ww/x1UN7599XzVD8X5cXfDIQAOLt2/vzj0Sb21DLn8Ijvliha0pd7ben5gPBfN1uvwEk29BrVYcoGYivjfMw==" saltValue="jSScpLB7qIJq2kpTdwvhLA==" spinCount="100000" sheet="1" objects="1" scenarios="1" selectLockedCells="1"/>
  <protectedRanges>
    <protectedRange sqref="C11:D12" name="範囲1"/>
  </protectedRanges>
  <mergeCells count="6">
    <mergeCell ref="M9:M10"/>
    <mergeCell ref="E9:H9"/>
    <mergeCell ref="I9:L9"/>
    <mergeCell ref="B9:B10"/>
    <mergeCell ref="C9:C10"/>
    <mergeCell ref="D9:D10"/>
  </mergeCells>
  <phoneticPr fontId="2"/>
  <conditionalFormatting sqref="E11:M11">
    <cfRule type="expression" dxfId="1" priority="2" stopIfTrue="1">
      <formula>$C$11=""</formula>
    </cfRule>
  </conditionalFormatting>
  <conditionalFormatting sqref="E12:M12">
    <cfRule type="expression" dxfId="0" priority="1" stopIfTrue="1">
      <formula>$C$12=""</formula>
    </cfRule>
  </conditionalFormatting>
  <dataValidations count="2">
    <dataValidation type="list" showInputMessage="1" showErrorMessage="1" errorTitle="エラー" error="口径に誤りがあります！！" sqref="C11:C12">
      <formula1>"13,20,25,30,40,50,75,100,150"</formula1>
    </dataValidation>
    <dataValidation type="whole" showInputMessage="1" showErrorMessage="1" errorTitle="エラー" error="水量（排除量）が正しくありません！！" sqref="D11:D12">
      <formula1>0</formula1>
      <formula2>999999999999999</formula2>
    </dataValidation>
  </dataValidations>
  <pageMargins left="0.78740157480314965" right="0.78740157480314965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zoomScaleNormal="100" workbookViewId="0">
      <selection activeCell="D12" sqref="D12"/>
    </sheetView>
  </sheetViews>
  <sheetFormatPr defaultRowHeight="13.5"/>
  <cols>
    <col min="1" max="2" width="9" style="16"/>
    <col min="3" max="3" width="16.5" style="16" bestFit="1" customWidth="1"/>
    <col min="4" max="4" width="69.375" style="16" bestFit="1" customWidth="1"/>
    <col min="5" max="16384" width="9" style="16"/>
  </cols>
  <sheetData>
    <row r="2" spans="2:4">
      <c r="B2" s="16" t="s">
        <v>23</v>
      </c>
    </row>
    <row r="3" spans="2:4">
      <c r="B3" s="17" t="s">
        <v>21</v>
      </c>
      <c r="C3" s="17" t="s">
        <v>22</v>
      </c>
      <c r="D3" s="17" t="s">
        <v>24</v>
      </c>
    </row>
    <row r="4" spans="2:4">
      <c r="B4" s="17" t="s">
        <v>16</v>
      </c>
      <c r="C4" s="17" t="s">
        <v>18</v>
      </c>
      <c r="D4" s="17" t="s">
        <v>25</v>
      </c>
    </row>
    <row r="5" spans="2:4">
      <c r="B5" s="17" t="s">
        <v>14</v>
      </c>
      <c r="C5" s="17" t="s">
        <v>19</v>
      </c>
      <c r="D5" s="17" t="s">
        <v>26</v>
      </c>
    </row>
    <row r="6" spans="2:4">
      <c r="B6" s="34" t="s">
        <v>17</v>
      </c>
      <c r="C6" s="34" t="s">
        <v>20</v>
      </c>
      <c r="D6" s="17" t="s">
        <v>27</v>
      </c>
    </row>
    <row r="7" spans="2:4">
      <c r="B7" s="35"/>
      <c r="C7" s="35"/>
      <c r="D7" s="17" t="s">
        <v>28</v>
      </c>
    </row>
    <row r="8" spans="2:4">
      <c r="B8" s="17" t="s">
        <v>29</v>
      </c>
      <c r="C8" s="17" t="s">
        <v>30</v>
      </c>
      <c r="D8" s="17" t="s">
        <v>31</v>
      </c>
    </row>
    <row r="9" spans="2:4">
      <c r="B9" s="34" t="s">
        <v>34</v>
      </c>
      <c r="C9" s="34" t="s">
        <v>35</v>
      </c>
      <c r="D9" s="17" t="s">
        <v>39</v>
      </c>
    </row>
    <row r="10" spans="2:4">
      <c r="B10" s="36"/>
      <c r="C10" s="36"/>
      <c r="D10" s="17" t="s">
        <v>36</v>
      </c>
    </row>
    <row r="11" spans="2:4">
      <c r="B11" s="36"/>
      <c r="C11" s="36"/>
      <c r="D11" s="17" t="s">
        <v>42</v>
      </c>
    </row>
    <row r="12" spans="2:4">
      <c r="B12" s="36"/>
      <c r="C12" s="36"/>
      <c r="D12" s="17" t="s">
        <v>37</v>
      </c>
    </row>
    <row r="13" spans="2:4">
      <c r="B13" s="36"/>
      <c r="C13" s="36"/>
      <c r="D13" s="17" t="s">
        <v>38</v>
      </c>
    </row>
    <row r="14" spans="2:4">
      <c r="B14" s="35"/>
      <c r="C14" s="35"/>
      <c r="D14" s="17" t="s">
        <v>41</v>
      </c>
    </row>
  </sheetData>
  <mergeCells count="4">
    <mergeCell ref="C6:C7"/>
    <mergeCell ref="B6:B7"/>
    <mergeCell ref="B9:B14"/>
    <mergeCell ref="C9:C14"/>
  </mergeCells>
  <phoneticPr fontId="2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料金計算</vt:lpstr>
      <vt:lpstr>更新履歴</vt:lpstr>
      <vt:lpstr>料金計算!Print_Area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2014-08-25T07:19:51Z</cp:lastPrinted>
  <dcterms:created xsi:type="dcterms:W3CDTF">2006-08-15T02:09:44Z</dcterms:created>
  <dcterms:modified xsi:type="dcterms:W3CDTF">2019-10-31T01:12:59Z</dcterms:modified>
</cp:coreProperties>
</file>