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xr:revisionPtr xr6:coauthVersionLast="47" xr6:coauthVersionMax="47" documentId="13_ncr:1_{288FC00A-7529-40D7-A361-AE20C72AF83E}" revIDLastSave="0" xr10:uidLastSave="{00000000-0000-0000-0000-000000000000}"/>
  <bookViews>
    <workbookView xr2:uid="{00000000-000D-0000-FFFF-FFFF00000000}" windowHeight="11040" windowWidth="20730" xWindow="-120" yWindow="-120"/>
  </bookViews>
  <sheets>
    <sheet r:id="rId1" name="Sheet1" sheetId="1"/>
  </sheets>
  <definedNames>
    <definedName localSheetId="0" name="_xlnm.Print_Area">Sheet1!$A$1:$P$154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9" i="1" l="1"/>
  <c r="D123" i="1"/>
  <c r="E122" i="1"/>
  <c r="D122" i="1"/>
  <c r="O117" i="1"/>
  <c r="F127" i="1" s="1"/>
  <c r="N117" i="1"/>
  <c r="E127" i="1" s="1"/>
  <c r="M117" i="1"/>
  <c r="D127" i="1" s="1"/>
  <c r="S116" i="1"/>
  <c r="R116" i="1"/>
  <c r="Q116" i="1"/>
  <c r="P116" i="1"/>
  <c r="S115" i="1"/>
  <c r="R115" i="1"/>
  <c r="Q115" i="1"/>
  <c r="P115" i="1"/>
  <c r="S114" i="1"/>
  <c r="R114" i="1"/>
  <c r="Q114" i="1"/>
  <c r="P114" i="1"/>
  <c r="S113" i="1"/>
  <c r="R113" i="1"/>
  <c r="Q113" i="1"/>
  <c r="P113" i="1"/>
  <c r="S112" i="1"/>
  <c r="R112" i="1"/>
  <c r="Q112" i="1"/>
  <c r="P112" i="1"/>
  <c r="S111" i="1"/>
  <c r="R111" i="1"/>
  <c r="Q111" i="1"/>
  <c r="P111" i="1"/>
  <c r="S110" i="1"/>
  <c r="R110" i="1"/>
  <c r="Q110" i="1"/>
  <c r="P110" i="1"/>
  <c r="O106" i="1"/>
  <c r="F126" i="1" s="1"/>
  <c r="N106" i="1"/>
  <c r="E126" i="1" s="1"/>
  <c r="M106" i="1"/>
  <c r="P106" i="1" s="1"/>
  <c r="G126" i="1" s="1"/>
  <c r="S105" i="1"/>
  <c r="R105" i="1"/>
  <c r="Q105" i="1"/>
  <c r="P105" i="1"/>
  <c r="S104" i="1"/>
  <c r="R104" i="1"/>
  <c r="Q104" i="1"/>
  <c r="P104" i="1"/>
  <c r="S103" i="1"/>
  <c r="R103" i="1"/>
  <c r="Q103" i="1"/>
  <c r="P103" i="1"/>
  <c r="S102" i="1"/>
  <c r="R102" i="1"/>
  <c r="Q102" i="1"/>
  <c r="P102" i="1"/>
  <c r="S101" i="1"/>
  <c r="R101" i="1"/>
  <c r="Q101" i="1"/>
  <c r="P101" i="1"/>
  <c r="S100" i="1"/>
  <c r="R100" i="1"/>
  <c r="Q100" i="1"/>
  <c r="P100" i="1"/>
  <c r="S99" i="1"/>
  <c r="R99" i="1"/>
  <c r="Q99" i="1"/>
  <c r="P99" i="1"/>
  <c r="O95" i="1"/>
  <c r="F125" i="1" s="1"/>
  <c r="N95" i="1"/>
  <c r="E125" i="1" s="1"/>
  <c r="M95" i="1"/>
  <c r="S94" i="1"/>
  <c r="R94" i="1"/>
  <c r="Q94" i="1"/>
  <c r="P94" i="1"/>
  <c r="S93" i="1"/>
  <c r="R93" i="1"/>
  <c r="Q93" i="1"/>
  <c r="P93" i="1"/>
  <c r="S92" i="1"/>
  <c r="R92" i="1"/>
  <c r="Q92" i="1"/>
  <c r="P92" i="1"/>
  <c r="S91" i="1"/>
  <c r="R91" i="1"/>
  <c r="Q91" i="1"/>
  <c r="P91" i="1"/>
  <c r="S90" i="1"/>
  <c r="R90" i="1"/>
  <c r="Q90" i="1"/>
  <c r="P90" i="1"/>
  <c r="S89" i="1"/>
  <c r="R89" i="1"/>
  <c r="Q89" i="1"/>
  <c r="P89" i="1"/>
  <c r="S88" i="1"/>
  <c r="R88" i="1"/>
  <c r="Q88" i="1"/>
  <c r="P88" i="1"/>
  <c r="O84" i="1"/>
  <c r="F124" i="1" s="1"/>
  <c r="N84" i="1"/>
  <c r="E124" i="1" s="1"/>
  <c r="M84" i="1"/>
  <c r="D124" i="1" s="1"/>
  <c r="S83" i="1"/>
  <c r="P83" i="1"/>
  <c r="S82" i="1"/>
  <c r="P82" i="1"/>
  <c r="S81" i="1"/>
  <c r="P81" i="1"/>
  <c r="S80" i="1"/>
  <c r="P80" i="1"/>
  <c r="S79" i="1"/>
  <c r="P79" i="1"/>
  <c r="S78" i="1"/>
  <c r="P78" i="1"/>
  <c r="S77" i="1"/>
  <c r="P77" i="1"/>
  <c r="O73" i="1"/>
  <c r="F123" i="1" s="1"/>
  <c r="N73" i="1"/>
  <c r="E123" i="1" s="1"/>
  <c r="R123" i="1" s="1"/>
  <c r="M73" i="1"/>
  <c r="S72" i="1"/>
  <c r="R72" i="1"/>
  <c r="Q72" i="1"/>
  <c r="P72" i="1"/>
  <c r="S71" i="1"/>
  <c r="R71" i="1"/>
  <c r="Q71" i="1"/>
  <c r="P71" i="1"/>
  <c r="S70" i="1"/>
  <c r="R70" i="1"/>
  <c r="Q70" i="1"/>
  <c r="P70" i="1"/>
  <c r="S69" i="1"/>
  <c r="R69" i="1"/>
  <c r="Q69" i="1"/>
  <c r="P69" i="1"/>
  <c r="S68" i="1"/>
  <c r="R68" i="1"/>
  <c r="Q68" i="1"/>
  <c r="P68" i="1"/>
  <c r="S67" i="1"/>
  <c r="R67" i="1"/>
  <c r="Q67" i="1"/>
  <c r="P67" i="1"/>
  <c r="S66" i="1"/>
  <c r="R66" i="1"/>
  <c r="Q66" i="1"/>
  <c r="P66" i="1"/>
  <c r="O62" i="1"/>
  <c r="F122" i="1" s="1"/>
  <c r="N62" i="1"/>
  <c r="M62" i="1"/>
  <c r="S61" i="1"/>
  <c r="R61" i="1"/>
  <c r="Q61" i="1"/>
  <c r="P61" i="1"/>
  <c r="S60" i="1"/>
  <c r="R60" i="1"/>
  <c r="Q60" i="1"/>
  <c r="P60" i="1"/>
  <c r="S59" i="1"/>
  <c r="R59" i="1"/>
  <c r="Q59" i="1"/>
  <c r="P59" i="1"/>
  <c r="S58" i="1"/>
  <c r="R58" i="1"/>
  <c r="Q58" i="1"/>
  <c r="P58" i="1"/>
  <c r="S57" i="1"/>
  <c r="R57" i="1"/>
  <c r="Q57" i="1"/>
  <c r="P57" i="1"/>
  <c r="S56" i="1"/>
  <c r="R56" i="1"/>
  <c r="Q56" i="1"/>
  <c r="P56" i="1"/>
  <c r="S55" i="1"/>
  <c r="R55" i="1"/>
  <c r="Q55" i="1"/>
  <c r="P55" i="1"/>
  <c r="O51" i="1"/>
  <c r="F121" i="1" s="1"/>
  <c r="N51" i="1"/>
  <c r="E121" i="1" s="1"/>
  <c r="R121" i="1" s="1"/>
  <c r="M51" i="1"/>
  <c r="D121" i="1" s="1"/>
  <c r="S50" i="1"/>
  <c r="R50" i="1"/>
  <c r="Q50" i="1"/>
  <c r="P50" i="1"/>
  <c r="S49" i="1"/>
  <c r="R49" i="1"/>
  <c r="Q49" i="1"/>
  <c r="P49" i="1"/>
  <c r="S48" i="1"/>
  <c r="R48" i="1"/>
  <c r="Q48" i="1"/>
  <c r="P48" i="1"/>
  <c r="S47" i="1"/>
  <c r="R47" i="1"/>
  <c r="Q47" i="1"/>
  <c r="P47" i="1"/>
  <c r="S46" i="1"/>
  <c r="R46" i="1"/>
  <c r="Q46" i="1"/>
  <c r="P46" i="1"/>
  <c r="S45" i="1"/>
  <c r="R45" i="1"/>
  <c r="Q45" i="1"/>
  <c r="P45" i="1"/>
  <c r="S44" i="1"/>
  <c r="R44" i="1"/>
  <c r="Q44" i="1"/>
  <c r="P44" i="1"/>
  <c r="O40" i="1"/>
  <c r="F120" i="1" s="1"/>
  <c r="N40" i="1"/>
  <c r="E120" i="1" s="1"/>
  <c r="M40" i="1"/>
  <c r="P40" i="1" s="1"/>
  <c r="G120" i="1" s="1"/>
  <c r="S39" i="1"/>
  <c r="R39" i="1"/>
  <c r="Q39" i="1"/>
  <c r="P39" i="1"/>
  <c r="S38" i="1"/>
  <c r="R38" i="1"/>
  <c r="Q38" i="1"/>
  <c r="P38" i="1"/>
  <c r="S37" i="1"/>
  <c r="R37" i="1"/>
  <c r="Q37" i="1"/>
  <c r="P37" i="1"/>
  <c r="S36" i="1"/>
  <c r="R36" i="1"/>
  <c r="Q36" i="1"/>
  <c r="P36" i="1"/>
  <c r="S35" i="1"/>
  <c r="R35" i="1"/>
  <c r="Q35" i="1"/>
  <c r="P35" i="1"/>
  <c r="S34" i="1"/>
  <c r="R34" i="1"/>
  <c r="Q34" i="1"/>
  <c r="P34" i="1"/>
  <c r="S33" i="1"/>
  <c r="R33" i="1"/>
  <c r="Q33" i="1"/>
  <c r="P33" i="1"/>
  <c r="L27" i="1"/>
  <c r="M27" i="1" s="1"/>
  <c r="K27" i="1"/>
  <c r="I27" i="1"/>
  <c r="J27" i="1" s="1"/>
  <c r="H27" i="1"/>
  <c r="G27" i="1"/>
  <c r="L26" i="1"/>
  <c r="K26" i="1"/>
  <c r="I26" i="1"/>
  <c r="H26" i="1"/>
  <c r="G26" i="1"/>
  <c r="D26" i="1"/>
  <c r="L25" i="1"/>
  <c r="I25" i="1"/>
  <c r="L24" i="1"/>
  <c r="I24" i="1"/>
  <c r="L23" i="1"/>
  <c r="I23" i="1"/>
  <c r="L22" i="1"/>
  <c r="I22" i="1"/>
  <c r="L21" i="1"/>
  <c r="I21" i="1"/>
  <c r="L20" i="1"/>
  <c r="I20" i="1"/>
  <c r="L19" i="1"/>
  <c r="I19" i="1"/>
  <c r="L18" i="1"/>
  <c r="I18" i="1"/>
  <c r="L17" i="1"/>
  <c r="I17" i="1"/>
  <c r="L16" i="1"/>
  <c r="I16" i="1"/>
  <c r="L15" i="1"/>
  <c r="I15" i="1"/>
  <c r="L14" i="1"/>
  <c r="I14" i="1"/>
  <c r="L13" i="1"/>
  <c r="I13" i="1"/>
  <c r="L12" i="1"/>
  <c r="I12" i="1"/>
  <c r="L11" i="1"/>
  <c r="I11" i="1"/>
  <c r="P73" i="1" l="1"/>
  <c r="G123" i="1" s="1"/>
  <c r="P95" i="1"/>
  <c r="G125" i="1" s="1"/>
  <c r="R122" i="1"/>
  <c r="D125" i="1"/>
  <c r="R125" i="1" s="1"/>
  <c r="M26" i="1"/>
  <c r="D120" i="1"/>
  <c r="R120" i="1" s="1"/>
  <c r="J26" i="1"/>
  <c r="D126" i="1"/>
  <c r="S126" i="1" s="1"/>
  <c r="P51" i="1"/>
  <c r="G121" i="1" s="1"/>
  <c r="S121" i="1" s="1"/>
  <c r="S123" i="1"/>
  <c r="H127" i="1"/>
  <c r="Q127" i="1" s="1"/>
  <c r="R127" i="1"/>
  <c r="S124" i="1"/>
  <c r="S127" i="1"/>
  <c r="R124" i="1"/>
  <c r="H124" i="1"/>
  <c r="Q124" i="1" s="1"/>
  <c r="E128" i="1"/>
  <c r="F128" i="1"/>
  <c r="P62" i="1"/>
  <c r="G122" i="1" s="1"/>
  <c r="S122" i="1" s="1"/>
  <c r="P84" i="1"/>
  <c r="G124" i="1" s="1"/>
  <c r="P117" i="1"/>
  <c r="G127" i="1" s="1"/>
  <c r="H123" i="1"/>
  <c r="Q123" i="1" s="1"/>
  <c r="H120" i="1"/>
  <c r="Q120" i="1" s="1"/>
  <c r="H125" i="1"/>
  <c r="Q125" i="1" s="1"/>
  <c r="D128" i="1" l="1"/>
  <c r="Q144" i="1" s="1"/>
  <c r="S125" i="1"/>
  <c r="S120" i="1"/>
  <c r="R126" i="1"/>
  <c r="G128" i="1"/>
  <c r="S128" i="1" s="1"/>
  <c r="R128" i="1"/>
  <c r="H128" i="1"/>
  <c r="Q128" i="1" s="1"/>
  <c r="Q3" i="1" l="1"/>
  <c r="Q4" i="1" s="1"/>
</calcChain>
</file>

<file path=xl/sharedStrings.xml><?xml version="1.0" encoding="utf-8"?>
<sst xmlns="http://schemas.openxmlformats.org/spreadsheetml/2006/main" count="475" uniqueCount="157">
  <si>
    <t>高温対策等園芸産地育成緊急支援事業実施計画書（実績報告書・実施状況報告書）</t>
    <rPh sb="29" eb="31">
      <t>ジッシ</t>
    </rPh>
    <phoneticPr fontId="4"/>
  </si>
  <si>
    <t>チェック欄</t>
    <rPh sb="4" eb="5">
      <t>ラン</t>
    </rPh>
    <phoneticPr fontId="4"/>
  </si>
  <si>
    <t>1 事業参加者</t>
    <rPh sb="2" eb="7">
      <t>ジギョウサンカシャ</t>
    </rPh>
    <phoneticPr fontId="4"/>
  </si>
  <si>
    <t>氏名</t>
    <rPh sb="0" eb="2">
      <t>シメイ</t>
    </rPh>
    <phoneticPr fontId="4"/>
  </si>
  <si>
    <t>自由記述</t>
    <rPh sb="0" eb="2">
      <t>ジユウ</t>
    </rPh>
    <rPh sb="2" eb="4">
      <t>キジュツ</t>
    </rPh>
    <phoneticPr fontId="4"/>
  </si>
  <si>
    <t>←総合チェック</t>
    <rPh sb="1" eb="3">
      <t>ソウゴウ</t>
    </rPh>
    <phoneticPr fontId="4"/>
  </si>
  <si>
    <t>住所</t>
    <rPh sb="0" eb="2">
      <t>ジュウショ</t>
    </rPh>
    <phoneticPr fontId="4"/>
  </si>
  <si>
    <t>選択式</t>
    <rPh sb="0" eb="2">
      <t>センタク</t>
    </rPh>
    <rPh sb="2" eb="3">
      <t>シキ</t>
    </rPh>
    <phoneticPr fontId="4"/>
  </si>
  <si>
    <t>連絡先(TEL)</t>
    <rPh sb="0" eb="3">
      <t>レンラクサキ</t>
    </rPh>
    <phoneticPr fontId="4"/>
  </si>
  <si>
    <t>自動計算（記載不要）</t>
    <rPh sb="0" eb="4">
      <t>ジドウケイサン</t>
    </rPh>
    <rPh sb="5" eb="9">
      <t>キサイフヨウ</t>
    </rPh>
    <phoneticPr fontId="4"/>
  </si>
  <si>
    <t>事業実施主体名</t>
    <rPh sb="0" eb="7">
      <t>ジギョウジッシシュタイメイ</t>
    </rPh>
    <phoneticPr fontId="4"/>
  </si>
  <si>
    <t>実施状況報告時に使用</t>
    <rPh sb="0" eb="4">
      <t>ジッシジョウキョウ</t>
    </rPh>
    <rPh sb="4" eb="6">
      <t>ホウコク</t>
    </rPh>
    <rPh sb="6" eb="7">
      <t>ジ</t>
    </rPh>
    <rPh sb="8" eb="10">
      <t>シヨウ</t>
    </rPh>
    <phoneticPr fontId="4"/>
  </si>
  <si>
    <t>2 事業を実施するほ場（現状及び目標）</t>
    <rPh sb="2" eb="4">
      <t>ジギョウ</t>
    </rPh>
    <rPh sb="5" eb="7">
      <t>ジッシ</t>
    </rPh>
    <rPh sb="10" eb="11">
      <t>ジョウ</t>
    </rPh>
    <rPh sb="12" eb="14">
      <t>ゲンジョウ</t>
    </rPh>
    <rPh sb="14" eb="15">
      <t>オヨ</t>
    </rPh>
    <rPh sb="16" eb="18">
      <t>モクヒョウ</t>
    </rPh>
    <phoneticPr fontId="4"/>
  </si>
  <si>
    <t>計画</t>
    <rPh sb="0" eb="2">
      <t>ケイカク</t>
    </rPh>
    <phoneticPr fontId="4"/>
  </si>
  <si>
    <t>実施状況報告</t>
    <rPh sb="0" eb="6">
      <t>ジッシジョウキョウホウコク</t>
    </rPh>
    <phoneticPr fontId="4"/>
  </si>
  <si>
    <t>ほ場番号</t>
    <rPh sb="1" eb="2">
      <t>ジョウ</t>
    </rPh>
    <rPh sb="2" eb="4">
      <t>バンゴウ</t>
    </rPh>
    <phoneticPr fontId="4"/>
  </si>
  <si>
    <t>事業内容</t>
    <rPh sb="0" eb="2">
      <t>ジギョウ</t>
    </rPh>
    <rPh sb="2" eb="4">
      <t>ナイヨウ</t>
    </rPh>
    <phoneticPr fontId="4"/>
  </si>
  <si>
    <t>面積(㎡)</t>
    <rPh sb="0" eb="2">
      <t>メンセキ</t>
    </rPh>
    <phoneticPr fontId="4"/>
  </si>
  <si>
    <t>分類</t>
    <rPh sb="0" eb="2">
      <t>ブンルイ</t>
    </rPh>
    <phoneticPr fontId="4"/>
  </si>
  <si>
    <t>主な品目</t>
    <rPh sb="0" eb="1">
      <t>オモ</t>
    </rPh>
    <rPh sb="2" eb="4">
      <t>ヒンモク</t>
    </rPh>
    <phoneticPr fontId="4"/>
  </si>
  <si>
    <t>現状収量(kg/鉢など）</t>
    <rPh sb="0" eb="2">
      <t>ゲンジョウ</t>
    </rPh>
    <rPh sb="2" eb="4">
      <t>シュウリョウ</t>
    </rPh>
    <rPh sb="8" eb="9">
      <t>ハチ</t>
    </rPh>
    <phoneticPr fontId="4"/>
  </si>
  <si>
    <t>目標収量(kg/鉢など)</t>
    <rPh sb="0" eb="2">
      <t>モクヒョウ</t>
    </rPh>
    <rPh sb="2" eb="4">
      <t>シュウリョウ</t>
    </rPh>
    <rPh sb="8" eb="9">
      <t>ハチ</t>
    </rPh>
    <phoneticPr fontId="4"/>
  </si>
  <si>
    <t>増加量(kg/鉢など)</t>
    <rPh sb="0" eb="3">
      <t>ゾウカリョウ</t>
    </rPh>
    <rPh sb="7" eb="8">
      <t>ハチ</t>
    </rPh>
    <phoneticPr fontId="4"/>
  </si>
  <si>
    <t>増加率(%)</t>
    <rPh sb="0" eb="3">
      <t>ゾウカリツ</t>
    </rPh>
    <phoneticPr fontId="4"/>
  </si>
  <si>
    <t>R9収量(kg/鉢など)</t>
    <rPh sb="2" eb="4">
      <t>シュウリョウ</t>
    </rPh>
    <rPh sb="8" eb="9">
      <t>ハチ</t>
    </rPh>
    <phoneticPr fontId="4"/>
  </si>
  <si>
    <t>R9増加量(kg/鉢など)</t>
    <rPh sb="2" eb="5">
      <t>ゾウカリョウ</t>
    </rPh>
    <rPh sb="9" eb="10">
      <t>ハチ</t>
    </rPh>
    <phoneticPr fontId="4"/>
  </si>
  <si>
    <t>R9増加率(%)</t>
    <rPh sb="2" eb="5">
      <t>ゾウカリツ</t>
    </rPh>
    <phoneticPr fontId="4"/>
  </si>
  <si>
    <t>備考（花きの場合は収量の単位（鉢、ポット、本等）を記載）</t>
    <rPh sb="0" eb="2">
      <t>ビコウ</t>
    </rPh>
    <rPh sb="3" eb="4">
      <t>カ</t>
    </rPh>
    <rPh sb="6" eb="8">
      <t>バアイ</t>
    </rPh>
    <rPh sb="9" eb="11">
      <t>シュウリョウ</t>
    </rPh>
    <rPh sb="12" eb="14">
      <t>タンイ</t>
    </rPh>
    <rPh sb="15" eb="16">
      <t>ハチ</t>
    </rPh>
    <rPh sb="21" eb="22">
      <t>ホン</t>
    </rPh>
    <rPh sb="22" eb="23">
      <t>トウ</t>
    </rPh>
    <rPh sb="25" eb="27">
      <t>キサイ</t>
    </rPh>
    <phoneticPr fontId="4"/>
  </si>
  <si>
    <t>事業内容</t>
    <rPh sb="0" eb="4">
      <t>ジギョウナイヨウ</t>
    </rPh>
    <phoneticPr fontId="4"/>
  </si>
  <si>
    <t>①施設【冷却】</t>
    <rPh sb="1" eb="3">
      <t>シセツ</t>
    </rPh>
    <rPh sb="4" eb="6">
      <t>レイキャク</t>
    </rPh>
    <phoneticPr fontId="4"/>
  </si>
  <si>
    <t>野菜</t>
    <rPh sb="0" eb="2">
      <t>ヤサイ</t>
    </rPh>
    <phoneticPr fontId="4"/>
  </si>
  <si>
    <t>②施設【夜間冷却】</t>
    <rPh sb="1" eb="3">
      <t>シセツ</t>
    </rPh>
    <rPh sb="4" eb="8">
      <t>ヤカンレイキャク</t>
    </rPh>
    <phoneticPr fontId="4"/>
  </si>
  <si>
    <t>果樹</t>
    <rPh sb="0" eb="2">
      <t>カジュ</t>
    </rPh>
    <phoneticPr fontId="4"/>
  </si>
  <si>
    <t>③施設【遮光・保温】</t>
    <rPh sb="1" eb="3">
      <t>シセツ</t>
    </rPh>
    <rPh sb="4" eb="6">
      <t>シャコウ</t>
    </rPh>
    <rPh sb="7" eb="9">
      <t>ホオン</t>
    </rPh>
    <phoneticPr fontId="4"/>
  </si>
  <si>
    <t>花き</t>
    <rPh sb="0" eb="1">
      <t>カ</t>
    </rPh>
    <phoneticPr fontId="4"/>
  </si>
  <si>
    <t>④施設【遮熱】</t>
    <rPh sb="1" eb="3">
      <t>シセツ</t>
    </rPh>
    <rPh sb="4" eb="6">
      <t>シャネツ</t>
    </rPh>
    <phoneticPr fontId="4"/>
  </si>
  <si>
    <t>⑤施設【既存施設の環境改善】</t>
    <rPh sb="1" eb="3">
      <t>シセツ</t>
    </rPh>
    <rPh sb="4" eb="6">
      <t>キゾン</t>
    </rPh>
    <rPh sb="6" eb="8">
      <t>シセツ</t>
    </rPh>
    <rPh sb="9" eb="11">
      <t>カンキョウ</t>
    </rPh>
    <rPh sb="11" eb="13">
      <t>カイゼン</t>
    </rPh>
    <phoneticPr fontId="4"/>
  </si>
  <si>
    <t>⑥露地【遮光】</t>
    <rPh sb="1" eb="3">
      <t>ロジ</t>
    </rPh>
    <rPh sb="4" eb="6">
      <t>シャコウ</t>
    </rPh>
    <phoneticPr fontId="4"/>
  </si>
  <si>
    <t>⑦露地【光反射】</t>
    <rPh sb="1" eb="3">
      <t>ロジ</t>
    </rPh>
    <rPh sb="4" eb="7">
      <t>ヒカリハンシャ</t>
    </rPh>
    <phoneticPr fontId="4"/>
  </si>
  <si>
    <t>⑧露地【かん水環境の改善】</t>
    <rPh sb="1" eb="3">
      <t>ロジ</t>
    </rPh>
    <rPh sb="6" eb="9">
      <t>スイカンキョウ</t>
    </rPh>
    <rPh sb="10" eb="12">
      <t>カイゼン</t>
    </rPh>
    <phoneticPr fontId="4"/>
  </si>
  <si>
    <t>合計</t>
  </si>
  <si>
    <t>野菜・果樹</t>
    <rPh sb="0" eb="2">
      <t>ヤサイ</t>
    </rPh>
    <rPh sb="3" eb="5">
      <t>カジュ</t>
    </rPh>
    <phoneticPr fontId="4"/>
  </si>
  <si>
    <t>主たる分類</t>
    <rPh sb="0" eb="1">
      <t>シュ</t>
    </rPh>
    <rPh sb="3" eb="5">
      <t>ブンルイ</t>
    </rPh>
    <phoneticPr fontId="4"/>
  </si>
  <si>
    <t>3 導入する機器・資材等</t>
    <rPh sb="2" eb="4">
      <t>ドウニュウ</t>
    </rPh>
    <rPh sb="6" eb="8">
      <t>キキ</t>
    </rPh>
    <rPh sb="9" eb="11">
      <t>シザイ</t>
    </rPh>
    <rPh sb="11" eb="12">
      <t>トウ</t>
    </rPh>
    <phoneticPr fontId="4"/>
  </si>
  <si>
    <t>①施設【冷却技術】</t>
    <rPh sb="1" eb="3">
      <t>シセツ</t>
    </rPh>
    <rPh sb="4" eb="8">
      <t>レイキャクギジュツ</t>
    </rPh>
    <phoneticPr fontId="4"/>
  </si>
  <si>
    <r>
      <t xml:space="preserve">ほ場番号
</t>
    </r>
    <r>
      <rPr>
        <sz val="11"/>
        <color theme="1"/>
        <rFont val="ＭＳ Ｐゴシック"/>
        <family val="3"/>
        <charset val="128"/>
      </rPr>
      <t>（2と合わせる）</t>
    </r>
    <rPh sb="1" eb="2">
      <t>ジョウ</t>
    </rPh>
    <rPh sb="2" eb="4">
      <t>バンゴウ</t>
    </rPh>
    <rPh sb="8" eb="9">
      <t>ア</t>
    </rPh>
    <phoneticPr fontId="4"/>
  </si>
  <si>
    <t>購入・リース</t>
    <rPh sb="0" eb="2">
      <t>コウニュウ</t>
    </rPh>
    <phoneticPr fontId="4"/>
  </si>
  <si>
    <t>実施により導入する機器・資材等</t>
    <rPh sb="12" eb="14">
      <t>シザイ</t>
    </rPh>
    <phoneticPr fontId="4"/>
  </si>
  <si>
    <t>新規・更新</t>
    <rPh sb="0" eb="2">
      <t>シンキ</t>
    </rPh>
    <rPh sb="3" eb="5">
      <t>コウシン</t>
    </rPh>
    <phoneticPr fontId="4"/>
  </si>
  <si>
    <t>更新の場合</t>
    <rPh sb="0" eb="2">
      <t>コウシン</t>
    </rPh>
    <rPh sb="3" eb="5">
      <t>バアイ</t>
    </rPh>
    <phoneticPr fontId="4"/>
  </si>
  <si>
    <t>事業費等</t>
    <rPh sb="0" eb="4">
      <t>ジギョウヒトウ</t>
    </rPh>
    <phoneticPr fontId="4"/>
  </si>
  <si>
    <t>「更新」で、かつ</t>
    <rPh sb="1" eb="3">
      <t>コウシン</t>
    </rPh>
    <phoneticPr fontId="4"/>
  </si>
  <si>
    <t>内容</t>
    <rPh sb="0" eb="2">
      <t>ナイヨウ</t>
    </rPh>
    <phoneticPr fontId="4"/>
  </si>
  <si>
    <t>品名・形式等</t>
    <rPh sb="0" eb="2">
      <t>ヒンメイ</t>
    </rPh>
    <rPh sb="3" eb="6">
      <t>ケイシキトウ</t>
    </rPh>
    <phoneticPr fontId="4"/>
  </si>
  <si>
    <t>数量</t>
    <rPh sb="0" eb="2">
      <t>スウリョウ</t>
    </rPh>
    <phoneticPr fontId="4"/>
  </si>
  <si>
    <t>現在の機器・資材等</t>
    <rPh sb="0" eb="2">
      <t>ゲンザイ</t>
    </rPh>
    <rPh sb="3" eb="5">
      <t>キキ</t>
    </rPh>
    <rPh sb="6" eb="8">
      <t>シザイ</t>
    </rPh>
    <rPh sb="8" eb="9">
      <t>ナド</t>
    </rPh>
    <phoneticPr fontId="4"/>
  </si>
  <si>
    <t>使用年数/耐用年数</t>
    <rPh sb="0" eb="4">
      <t>シヨウネンスウ</t>
    </rPh>
    <rPh sb="5" eb="9">
      <t>タイヨウネンスウ</t>
    </rPh>
    <phoneticPr fontId="4"/>
  </si>
  <si>
    <t>機能向上</t>
    <rPh sb="0" eb="4">
      <t>キノウコウジョウ</t>
    </rPh>
    <phoneticPr fontId="4"/>
  </si>
  <si>
    <t>耐用年数</t>
    <rPh sb="0" eb="2">
      <t>タイヨウ</t>
    </rPh>
    <rPh sb="2" eb="4">
      <t>ネンスウ</t>
    </rPh>
    <phoneticPr fontId="4"/>
  </si>
  <si>
    <t>事業費計(税抜額)(円)</t>
    <rPh sb="0" eb="3">
      <t>ジギョウヒ</t>
    </rPh>
    <rPh sb="3" eb="4">
      <t>ケイ</t>
    </rPh>
    <rPh sb="5" eb="7">
      <t>ゼイヌ</t>
    </rPh>
    <rPh sb="7" eb="8">
      <t>ガク</t>
    </rPh>
    <phoneticPr fontId="4"/>
  </si>
  <si>
    <t>県費(円)</t>
    <rPh sb="0" eb="2">
      <t>ケンピ</t>
    </rPh>
    <phoneticPr fontId="4"/>
  </si>
  <si>
    <t>市町村費(円)</t>
    <rPh sb="0" eb="4">
      <t>シチョウソンヒ</t>
    </rPh>
    <phoneticPr fontId="4"/>
  </si>
  <si>
    <t>その他(円)</t>
    <rPh sb="2" eb="3">
      <t>タ</t>
    </rPh>
    <phoneticPr fontId="4"/>
  </si>
  <si>
    <r>
      <t>現在使用・年数記述が</t>
    </r>
    <r>
      <rPr>
        <sz val="11"/>
        <color rgb="FFFF0000"/>
        <rFont val="ＭＳ Ｐゴシック"/>
        <family val="3"/>
        <charset val="128"/>
      </rPr>
      <t>両方ない</t>
    </r>
    <rPh sb="0" eb="4">
      <t>ゲンザイシヨウ</t>
    </rPh>
    <rPh sb="5" eb="7">
      <t>ネンスウ</t>
    </rPh>
    <rPh sb="7" eb="9">
      <t>キジュツ</t>
    </rPh>
    <rPh sb="10" eb="12">
      <t>リョウホウ</t>
    </rPh>
    <phoneticPr fontId="4"/>
  </si>
  <si>
    <r>
      <t>機能か年数</t>
    </r>
    <r>
      <rPr>
        <sz val="11"/>
        <color rgb="FFFF0000"/>
        <rFont val="ＭＳ Ｐゴシック"/>
        <family val="3"/>
        <charset val="128"/>
      </rPr>
      <t>どちらかに☑</t>
    </r>
    <rPh sb="0" eb="2">
      <t>キノウ</t>
    </rPh>
    <rPh sb="3" eb="5">
      <t>ネンスウ</t>
    </rPh>
    <phoneticPr fontId="4"/>
  </si>
  <si>
    <t>導入機器等の品名等有無</t>
    <rPh sb="0" eb="2">
      <t>ドウニュウ</t>
    </rPh>
    <rPh sb="2" eb="5">
      <t>キキナド</t>
    </rPh>
    <rPh sb="6" eb="9">
      <t>ヒンメイナド</t>
    </rPh>
    <rPh sb="9" eb="11">
      <t>ウム</t>
    </rPh>
    <phoneticPr fontId="4"/>
  </si>
  <si>
    <t>種類</t>
    <rPh sb="0" eb="2">
      <t>シュルイ</t>
    </rPh>
    <phoneticPr fontId="4"/>
  </si>
  <si>
    <t>□</t>
  </si>
  <si>
    <t>購入</t>
    <rPh sb="0" eb="2">
      <t>コウニュウ</t>
    </rPh>
    <phoneticPr fontId="4"/>
  </si>
  <si>
    <t>ミスト</t>
    <phoneticPr fontId="4"/>
  </si>
  <si>
    <t>リース</t>
    <phoneticPr fontId="4"/>
  </si>
  <si>
    <t>ダクトファン</t>
    <phoneticPr fontId="4"/>
  </si>
  <si>
    <t>循環扇</t>
    <rPh sb="0" eb="3">
      <t>ジュンカンセン</t>
    </rPh>
    <phoneticPr fontId="4"/>
  </si>
  <si>
    <t>その他</t>
    <rPh sb="2" eb="3">
      <t>タ</t>
    </rPh>
    <phoneticPr fontId="4"/>
  </si>
  <si>
    <t>合計</t>
    <rPh sb="0" eb="2">
      <t>ゴウケイ</t>
    </rPh>
    <phoneticPr fontId="4"/>
  </si>
  <si>
    <t>②施設【夜間冷却技術】</t>
    <rPh sb="1" eb="3">
      <t>シセツ</t>
    </rPh>
    <rPh sb="4" eb="8">
      <t>ヤカンレイキャク</t>
    </rPh>
    <rPh sb="8" eb="10">
      <t>ギジュツ</t>
    </rPh>
    <phoneticPr fontId="4"/>
  </si>
  <si>
    <t>ヒートポンプ</t>
    <phoneticPr fontId="4"/>
  </si>
  <si>
    <t>③施設【遮光・保温技術】</t>
    <rPh sb="1" eb="3">
      <t>シセツ</t>
    </rPh>
    <rPh sb="4" eb="6">
      <t>シャコウ</t>
    </rPh>
    <rPh sb="7" eb="11">
      <t>ホオンギジュツ</t>
    </rPh>
    <phoneticPr fontId="4"/>
  </si>
  <si>
    <t>遮光資材</t>
    <rPh sb="0" eb="4">
      <t>シャコウシザイ</t>
    </rPh>
    <phoneticPr fontId="4"/>
  </si>
  <si>
    <t>保温資材</t>
    <rPh sb="0" eb="4">
      <t>ホオンシザイ</t>
    </rPh>
    <phoneticPr fontId="4"/>
  </si>
  <si>
    <t>④施設【遮熱技術】</t>
    <rPh sb="1" eb="3">
      <t>シセツ</t>
    </rPh>
    <rPh sb="4" eb="6">
      <t>シャネツ</t>
    </rPh>
    <rPh sb="6" eb="8">
      <t>ギジュツ</t>
    </rPh>
    <phoneticPr fontId="4"/>
  </si>
  <si>
    <t>遮熱資材への張替</t>
    <phoneticPr fontId="4"/>
  </si>
  <si>
    <t>⑤施設【既存施設の環境改善】</t>
    <rPh sb="1" eb="3">
      <t>シセツ</t>
    </rPh>
    <rPh sb="4" eb="8">
      <t>キゾンシセツ</t>
    </rPh>
    <rPh sb="9" eb="13">
      <t>カンキョウカイゼン</t>
    </rPh>
    <phoneticPr fontId="4"/>
  </si>
  <si>
    <t>高軒高化工事</t>
    <phoneticPr fontId="4"/>
  </si>
  <si>
    <t>外気導入工事</t>
    <phoneticPr fontId="4"/>
  </si>
  <si>
    <t>⑥露地【遮光技術】</t>
    <rPh sb="1" eb="3">
      <t>ロジ</t>
    </rPh>
    <rPh sb="4" eb="8">
      <t>シャコウギジュツ</t>
    </rPh>
    <phoneticPr fontId="4"/>
  </si>
  <si>
    <t>⑦露地【光反射技術】</t>
    <rPh sb="1" eb="3">
      <t>ロジ</t>
    </rPh>
    <rPh sb="4" eb="7">
      <t>ヒカリハンシャ</t>
    </rPh>
    <rPh sb="7" eb="9">
      <t>ギジュツ</t>
    </rPh>
    <phoneticPr fontId="4"/>
  </si>
  <si>
    <t>白黒マルチ</t>
    <phoneticPr fontId="4"/>
  </si>
  <si>
    <t>シルバーマルチ</t>
    <phoneticPr fontId="4"/>
  </si>
  <si>
    <t>タイベック</t>
    <phoneticPr fontId="4"/>
  </si>
  <si>
    <t>⑧露地【かん水環境の改善】</t>
    <rPh sb="1" eb="3">
      <t>ロジ</t>
    </rPh>
    <rPh sb="6" eb="7">
      <t>スイ</t>
    </rPh>
    <rPh sb="7" eb="9">
      <t>カンキョウ</t>
    </rPh>
    <rPh sb="10" eb="12">
      <t>カイゼン</t>
    </rPh>
    <phoneticPr fontId="4"/>
  </si>
  <si>
    <t>かん水装置</t>
    <rPh sb="2" eb="3">
      <t>スイ</t>
    </rPh>
    <rPh sb="3" eb="5">
      <t>ソウチ</t>
    </rPh>
    <phoneticPr fontId="4"/>
  </si>
  <si>
    <t>事業費計(税抜額)(円)</t>
    <phoneticPr fontId="4"/>
  </si>
  <si>
    <t>上限ごとの県費合計</t>
    <rPh sb="0" eb="2">
      <t>ジョウゲン</t>
    </rPh>
    <rPh sb="5" eb="7">
      <t>ケンピ</t>
    </rPh>
    <rPh sb="7" eb="9">
      <t>ゴウケイ</t>
    </rPh>
    <phoneticPr fontId="4"/>
  </si>
  <si>
    <t>備考</t>
    <rPh sb="0" eb="2">
      <t>ビコウ</t>
    </rPh>
    <phoneticPr fontId="4"/>
  </si>
  <si>
    <t>（参考：県費の下限上限額・補助率）</t>
    <rPh sb="1" eb="3">
      <t>サンコウ</t>
    </rPh>
    <rPh sb="4" eb="6">
      <t>ケンピ</t>
    </rPh>
    <rPh sb="7" eb="9">
      <t>カゲン</t>
    </rPh>
    <rPh sb="9" eb="11">
      <t>ジョウゲン</t>
    </rPh>
    <rPh sb="11" eb="12">
      <t>ガク</t>
    </rPh>
    <rPh sb="13" eb="16">
      <t>ホジョリツ</t>
    </rPh>
    <phoneticPr fontId="4"/>
  </si>
  <si>
    <t>上限・下限チェック</t>
    <rPh sb="0" eb="2">
      <t>ジョウゲン</t>
    </rPh>
    <rPh sb="3" eb="5">
      <t>カゲン</t>
    </rPh>
    <phoneticPr fontId="4"/>
  </si>
  <si>
    <t>補助率</t>
    <rPh sb="0" eb="3">
      <t>ホジョリツ</t>
    </rPh>
    <phoneticPr fontId="4"/>
  </si>
  <si>
    <t>事業額計</t>
    <rPh sb="0" eb="3">
      <t>ジギョウガク</t>
    </rPh>
    <rPh sb="3" eb="4">
      <t>ケイ</t>
    </rPh>
    <phoneticPr fontId="4"/>
  </si>
  <si>
    <t>①施設【冷却技術導入】</t>
    <rPh sb="8" eb="10">
      <t>ドウニュウ</t>
    </rPh>
    <phoneticPr fontId="4"/>
  </si>
  <si>
    <t>①～③合わせて
2,500,000円以内・1/2以内</t>
    <rPh sb="17" eb="18">
      <t>エン</t>
    </rPh>
    <rPh sb="18" eb="20">
      <t>イナイ</t>
    </rPh>
    <rPh sb="24" eb="26">
      <t>イナイ</t>
    </rPh>
    <phoneticPr fontId="4"/>
  </si>
  <si>
    <t>②施設【夜間冷却技術導入】</t>
    <rPh sb="10" eb="12">
      <t>ドウニュウ</t>
    </rPh>
    <phoneticPr fontId="4"/>
  </si>
  <si>
    <t>-</t>
    <phoneticPr fontId="4"/>
  </si>
  <si>
    <t>③施設【遮光・保温技術導入】</t>
    <rPh sb="11" eb="13">
      <t>ドウニュウ</t>
    </rPh>
    <phoneticPr fontId="4"/>
  </si>
  <si>
    <t>④施設【遮熱技術導入】</t>
    <rPh sb="8" eb="10">
      <t>ドウニュウ</t>
    </rPh>
    <phoneticPr fontId="4"/>
  </si>
  <si>
    <t>2,500,000円以内・1/2以内</t>
    <rPh sb="10" eb="12">
      <t>イナイ</t>
    </rPh>
    <phoneticPr fontId="4"/>
  </si>
  <si>
    <t>⑤施設【既存施設の環境改善】</t>
  </si>
  <si>
    <t>5,000,000円以内・1/2以内</t>
    <rPh sb="10" eb="12">
      <t>イナイ</t>
    </rPh>
    <phoneticPr fontId="4"/>
  </si>
  <si>
    <t>⑥露地【遮光技術導入】</t>
    <rPh sb="8" eb="10">
      <t>ドウニュウ</t>
    </rPh>
    <phoneticPr fontId="4"/>
  </si>
  <si>
    <t>⑥⑦合わせて
2,500,000円以内・1/2以内</t>
    <rPh sb="17" eb="19">
      <t>イナイ</t>
    </rPh>
    <phoneticPr fontId="4"/>
  </si>
  <si>
    <t>⑦露地【光反射技術導入】</t>
    <rPh sb="9" eb="11">
      <t>ドウニュウ</t>
    </rPh>
    <phoneticPr fontId="4"/>
  </si>
  <si>
    <t>⑧露地【かん水環境の改善】</t>
  </si>
  <si>
    <t>2,500,000円以内・1/2以内</t>
    <rPh sb="9" eb="10">
      <t>エン</t>
    </rPh>
    <rPh sb="10" eb="12">
      <t>イナイ</t>
    </rPh>
    <rPh sb="16" eb="18">
      <t>イナイ</t>
    </rPh>
    <phoneticPr fontId="4"/>
  </si>
  <si>
    <t>計</t>
    <rPh sb="0" eb="1">
      <t>ケイ</t>
    </rPh>
    <phoneticPr fontId="4"/>
  </si>
  <si>
    <t>①～⑦合わせて150,000円以上10,000,000円以内・1/2以内</t>
    <rPh sb="3" eb="4">
      <t>ア</t>
    </rPh>
    <rPh sb="14" eb="15">
      <t>エン</t>
    </rPh>
    <rPh sb="15" eb="17">
      <t>イジョウ</t>
    </rPh>
    <rPh sb="27" eb="28">
      <t>エン</t>
    </rPh>
    <rPh sb="28" eb="30">
      <t>イナイ</t>
    </rPh>
    <rPh sb="34" eb="36">
      <t>イナイ</t>
    </rPh>
    <phoneticPr fontId="4"/>
  </si>
  <si>
    <t>4　配慮すべき事項に関する取組（すでに取り組んでいるものに☑）</t>
    <rPh sb="2" eb="4">
      <t>ハイリョ</t>
    </rPh>
    <rPh sb="7" eb="9">
      <t>ジコウ</t>
    </rPh>
    <rPh sb="10" eb="11">
      <t>カン</t>
    </rPh>
    <rPh sb="13" eb="15">
      <t>トリクミ</t>
    </rPh>
    <rPh sb="19" eb="20">
      <t>ト</t>
    </rPh>
    <rPh sb="21" eb="22">
      <t>ク</t>
    </rPh>
    <phoneticPr fontId="4"/>
  </si>
  <si>
    <t>配慮すべき事項</t>
    <rPh sb="0" eb="2">
      <t>ハイリョ</t>
    </rPh>
    <rPh sb="5" eb="7">
      <t>ジコウ</t>
    </rPh>
    <phoneticPr fontId="4"/>
  </si>
  <si>
    <t>チェック</t>
    <phoneticPr fontId="4"/>
  </si>
  <si>
    <t>☑</t>
    <phoneticPr fontId="4"/>
  </si>
  <si>
    <t>１　認定農業者または認定新規就農者に認定されている。</t>
    <phoneticPr fontId="4"/>
  </si>
  <si>
    <t>☐</t>
  </si>
  <si>
    <t>☐</t>
    <phoneticPr fontId="4"/>
  </si>
  <si>
    <t>２　地域農業経営基盤強化促進計画（地域計画）で担う者に位置づけられている。</t>
    <phoneticPr fontId="4"/>
  </si>
  <si>
    <t>３　環境負荷低減事業活動実施計画の認定（みどり認定）を受けている。</t>
    <phoneticPr fontId="4"/>
  </si>
  <si>
    <t>４　スマート農業技術の活用及びこれと併せて行う農産物の新たな生産の方式の導入に関する計画（生産方式革新実施計画）の認定（スマート認定）を受けている。</t>
    <phoneticPr fontId="4"/>
  </si>
  <si>
    <t>５　収入保険、農業共済（本事業により機械・設備を導入するハウスが補償の対象であること）、野菜価格安定制度（事業対象作物が補償の対象であること）に加入している</t>
    <rPh sb="57" eb="59">
      <t>サクモツ</t>
    </rPh>
    <phoneticPr fontId="4"/>
  </si>
  <si>
    <t>６　Ｓ－ＧＡＰ等のＧＡＰ認証を取得している。</t>
    <phoneticPr fontId="4"/>
  </si>
  <si>
    <t>７　県農業支援課が主催する経営力向上に向けた講習会を平成２９年度以降に修了している。</t>
    <phoneticPr fontId="4"/>
  </si>
  <si>
    <t>合計チェック数</t>
    <rPh sb="0" eb="2">
      <t>ゴウケイ</t>
    </rPh>
    <rPh sb="6" eb="7">
      <t>スウ</t>
    </rPh>
    <phoneticPr fontId="4"/>
  </si>
  <si>
    <t>5　確認事項</t>
    <phoneticPr fontId="4"/>
  </si>
  <si>
    <r>
      <t>本申請にあたっては、下記内容を了承したものとみなします。内容を確認し、</t>
    </r>
    <r>
      <rPr>
        <b/>
        <sz val="11"/>
        <color theme="1"/>
        <rFont val="ＭＳ Ｐゴシック"/>
        <family val="3"/>
        <charset val="128"/>
      </rPr>
      <t>すべてにチェック☑</t>
    </r>
    <r>
      <rPr>
        <sz val="11"/>
        <color theme="1"/>
        <rFont val="Yu Gothic"/>
        <family val="2"/>
        <scheme val="minor"/>
      </rPr>
      <t>のうえ、提出してください（一つでもチェックのない項目がある場合は申請等はできません。）</t>
    </r>
    <rPh sb="31" eb="33">
      <t>カクニン</t>
    </rPh>
    <rPh sb="57" eb="58">
      <t>ヒト</t>
    </rPh>
    <rPh sb="68" eb="70">
      <t>コウモク</t>
    </rPh>
    <rPh sb="73" eb="75">
      <t>バアイ</t>
    </rPh>
    <rPh sb="76" eb="78">
      <t>シンセイ</t>
    </rPh>
    <rPh sb="78" eb="79">
      <t>ナド</t>
    </rPh>
    <phoneticPr fontId="4"/>
  </si>
  <si>
    <t>確認事項全☑</t>
    <rPh sb="0" eb="2">
      <t>カクニン</t>
    </rPh>
    <rPh sb="2" eb="4">
      <t>ジコウ</t>
    </rPh>
    <rPh sb="4" eb="6">
      <t>ゼンチェック</t>
    </rPh>
    <phoneticPr fontId="4"/>
  </si>
  <si>
    <t>チェック欄</t>
  </si>
  <si>
    <t>項目</t>
  </si>
  <si>
    <t>県からの補助金の支払は、原則として当該事業実施主体からの精算払請求後となること。</t>
    <rPh sb="0" eb="1">
      <t>ケン</t>
    </rPh>
    <rPh sb="4" eb="7">
      <t>ホジョキン</t>
    </rPh>
    <rPh sb="12" eb="14">
      <t>ゲンソク</t>
    </rPh>
    <rPh sb="17" eb="19">
      <t>トウガイ</t>
    </rPh>
    <rPh sb="19" eb="25">
      <t>ジギョウジッシシュタイ</t>
    </rPh>
    <rPh sb="28" eb="30">
      <t>セイサン</t>
    </rPh>
    <rPh sb="30" eb="31">
      <t>バライ</t>
    </rPh>
    <rPh sb="31" eb="33">
      <t>セイキュウ</t>
    </rPh>
    <rPh sb="33" eb="34">
      <t>ゴ</t>
    </rPh>
    <phoneticPr fontId="4"/>
  </si>
  <si>
    <t>申請内容に虚偽があった場合や、県から求められた書類等の提出に故意に応じない場合等には、県は交付決定を取り消し、又は補助金返還を命令すること。</t>
    <rPh sb="2" eb="4">
      <t>ナイヨウ</t>
    </rPh>
    <rPh sb="15" eb="16">
      <t>ケン</t>
    </rPh>
    <rPh sb="24" eb="25">
      <t>ルイ</t>
    </rPh>
    <rPh sb="43" eb="44">
      <t>ケン</t>
    </rPh>
    <rPh sb="55" eb="56">
      <t>マタ</t>
    </rPh>
    <rPh sb="57" eb="60">
      <t>ホジョキン</t>
    </rPh>
    <rPh sb="60" eb="62">
      <t>ヘンカン</t>
    </rPh>
    <rPh sb="63" eb="65">
      <t>メイレイ</t>
    </rPh>
    <phoneticPr fontId="4"/>
  </si>
  <si>
    <t>本事業で導入する機器・資材等に対して、他の補助金等を受けていないこと（市町村等における本事業への上乗せ補助は除く）。</t>
    <rPh sb="0" eb="3">
      <t>ホンジギョウ</t>
    </rPh>
    <rPh sb="4" eb="6">
      <t>ドウニュウ</t>
    </rPh>
    <rPh sb="8" eb="10">
      <t>キキ</t>
    </rPh>
    <rPh sb="11" eb="13">
      <t>シザイ</t>
    </rPh>
    <rPh sb="13" eb="14">
      <t>ナド</t>
    </rPh>
    <rPh sb="24" eb="25">
      <t>ナド</t>
    </rPh>
    <rPh sb="35" eb="38">
      <t>シチョウソン</t>
    </rPh>
    <rPh sb="38" eb="39">
      <t>ナド</t>
    </rPh>
    <rPh sb="43" eb="46">
      <t>ホンジギョウ</t>
    </rPh>
    <rPh sb="48" eb="50">
      <t>ウワノ</t>
    </rPh>
    <rPh sb="51" eb="53">
      <t>ホジョ</t>
    </rPh>
    <rPh sb="54" eb="55">
      <t>ノゾ</t>
    </rPh>
    <phoneticPr fontId="4"/>
  </si>
  <si>
    <t>6　添付資料（該当するものすべてに☑）（その他資料がある場合には、随意記述してください）</t>
    <rPh sb="33" eb="35">
      <t>ズイイ</t>
    </rPh>
    <rPh sb="35" eb="37">
      <t>キジュツ</t>
    </rPh>
    <phoneticPr fontId="4"/>
  </si>
  <si>
    <t>添付資料</t>
  </si>
  <si>
    <t>計画書（要望）</t>
    <rPh sb="0" eb="2">
      <t>ケイカク</t>
    </rPh>
    <rPh sb="2" eb="3">
      <t>ショ</t>
    </rPh>
    <rPh sb="4" eb="6">
      <t>ヨウボウ</t>
    </rPh>
    <phoneticPr fontId="4"/>
  </si>
  <si>
    <t>実績報告</t>
    <rPh sb="0" eb="2">
      <t>ジッセキ</t>
    </rPh>
    <rPh sb="2" eb="4">
      <t>ホウコク</t>
    </rPh>
    <phoneticPr fontId="4"/>
  </si>
  <si>
    <t>見積書</t>
    <phoneticPr fontId="4"/>
  </si>
  <si>
    <t>必須（参考見積１者）</t>
    <rPh sb="3" eb="5">
      <t>サンコウ</t>
    </rPh>
    <rPh sb="5" eb="7">
      <t>ミツモリ</t>
    </rPh>
    <rPh sb="8" eb="9">
      <t>シャ</t>
    </rPh>
    <phoneticPr fontId="4"/>
  </si>
  <si>
    <t>必須（見積合わせ3者以上）</t>
    <rPh sb="3" eb="5">
      <t>ミツモリ</t>
    </rPh>
    <rPh sb="5" eb="6">
      <t>ア</t>
    </rPh>
    <rPh sb="9" eb="10">
      <t>シャ</t>
    </rPh>
    <rPh sb="10" eb="12">
      <t>イジョウ</t>
    </rPh>
    <phoneticPr fontId="4"/>
  </si>
  <si>
    <t>見積合わせの徴取は、必ず本人が行うこと・詳細が分かるように</t>
    <rPh sb="0" eb="3">
      <t>ミツモリア</t>
    </rPh>
    <rPh sb="6" eb="8">
      <t>チョウシュ</t>
    </rPh>
    <rPh sb="10" eb="11">
      <t>カナラ</t>
    </rPh>
    <rPh sb="12" eb="14">
      <t>ホンニン</t>
    </rPh>
    <rPh sb="15" eb="16">
      <t>オコナ</t>
    </rPh>
    <rPh sb="20" eb="22">
      <t>ショウサイ</t>
    </rPh>
    <rPh sb="23" eb="24">
      <t>ワ</t>
    </rPh>
    <phoneticPr fontId="4"/>
  </si>
  <si>
    <t>納品書・領収書</t>
    <rPh sb="0" eb="3">
      <t>ノウヒンショ</t>
    </rPh>
    <rPh sb="4" eb="7">
      <t>リョウシュウショ</t>
    </rPh>
    <phoneticPr fontId="4"/>
  </si>
  <si>
    <t>－</t>
    <phoneticPr fontId="4"/>
  </si>
  <si>
    <t>必須</t>
    <phoneticPr fontId="4"/>
  </si>
  <si>
    <t>納品・支払の確認のための資料として添付</t>
    <rPh sb="0" eb="2">
      <t>ノウヒン</t>
    </rPh>
    <rPh sb="3" eb="5">
      <t>シハラ</t>
    </rPh>
    <rPh sb="6" eb="8">
      <t>カクニン</t>
    </rPh>
    <rPh sb="12" eb="14">
      <t>シリョウ</t>
    </rPh>
    <rPh sb="17" eb="19">
      <t>テンプ</t>
    </rPh>
    <phoneticPr fontId="4"/>
  </si>
  <si>
    <t>（リースの場合）契約書</t>
    <rPh sb="5" eb="7">
      <t>バアイ</t>
    </rPh>
    <rPh sb="8" eb="11">
      <t>ケイヤクショ</t>
    </rPh>
    <phoneticPr fontId="4"/>
  </si>
  <si>
    <t>リース会社との契約書</t>
    <phoneticPr fontId="4"/>
  </si>
  <si>
    <t>導入する機器・資材のカタログ等</t>
    <rPh sb="0" eb="2">
      <t>ドウニュウ</t>
    </rPh>
    <rPh sb="4" eb="6">
      <t>キキ</t>
    </rPh>
    <rPh sb="7" eb="9">
      <t>シザイ</t>
    </rPh>
    <rPh sb="14" eb="15">
      <t>ナド</t>
    </rPh>
    <phoneticPr fontId="4"/>
  </si>
  <si>
    <t>必須</t>
  </si>
  <si>
    <t>（計画時に提出済みであれば実績報告時は省略可）</t>
    <rPh sb="1" eb="4">
      <t>ケイカクジ</t>
    </rPh>
    <rPh sb="5" eb="8">
      <t>テイシュツズ</t>
    </rPh>
    <rPh sb="13" eb="18">
      <t>ジッセキホウコクジ</t>
    </rPh>
    <rPh sb="19" eb="21">
      <t>ショウリャク</t>
    </rPh>
    <rPh sb="21" eb="22">
      <t>カ</t>
    </rPh>
    <phoneticPr fontId="4"/>
  </si>
  <si>
    <t>技術の導入、環境整備を実施するほ場の場所がわかる書類</t>
    <rPh sb="0" eb="2">
      <t>ギジュツ</t>
    </rPh>
    <rPh sb="3" eb="5">
      <t>ドウニュウ</t>
    </rPh>
    <rPh sb="6" eb="10">
      <t>カンキョウセイビ</t>
    </rPh>
    <rPh sb="11" eb="13">
      <t>ジッシ</t>
    </rPh>
    <rPh sb="16" eb="17">
      <t>ジョウ</t>
    </rPh>
    <rPh sb="18" eb="20">
      <t>バショ</t>
    </rPh>
    <rPh sb="24" eb="26">
      <t>ショルイ</t>
    </rPh>
    <phoneticPr fontId="4"/>
  </si>
  <si>
    <t>ブルーマップ、eMAFF農地ナビ情報等</t>
    <rPh sb="16" eb="18">
      <t>ジョウホウ</t>
    </rPh>
    <rPh sb="18" eb="19">
      <t>ナド</t>
    </rPh>
    <phoneticPr fontId="4"/>
  </si>
  <si>
    <t>地番</t>
    <rPh sb="0" eb="2">
      <t>チバン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</si>
</sst>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2"/>
      <scheme val="minor"/>
    </font>
    <font>
      <sz val="14"/>
      <color theme="1"/>
      <name val="ＭＳ Ｐゴシック"/>
      <family val="3"/>
      <charset val="128"/>
    </font>
    <font>
      <sz val="6"/>
      <name val="Yu Gothic"/>
      <family val="3"/>
      <charset val="128"/>
      <scheme val="minor"/>
    </font>
    <font>
      <sz val="6"/>
      <name val="ＭＳ Ｐゴシック"/>
      <family val="2"/>
      <charset val="128"/>
    </font>
    <font>
      <sz val="14"/>
      <name val="ＭＳ Ｐゴシック"/>
      <family val="3"/>
      <charset val="128"/>
    </font>
    <font>
      <sz val="11"/>
      <name val="ＭＳ Ｐゴシック"/>
      <family val="3"/>
      <charset val="128"/>
    </font>
    <font>
      <b/>
      <sz val="11"/>
      <name val="ＭＳ Ｐゴシック"/>
      <family val="3"/>
      <charset val="128"/>
    </font>
    <font>
      <sz val="10"/>
      <color theme="1"/>
      <name val="ＭＳ Ｐゴシック"/>
      <family val="2"/>
      <charset val="128"/>
    </font>
    <font>
      <sz val="9"/>
      <color theme="1"/>
      <name val="ＭＳ Ｐゴシック"/>
      <family val="2"/>
      <charset val="128"/>
    </font>
    <font>
      <sz val="9"/>
      <color theme="1"/>
      <name val="ＭＳ Ｐゴシック"/>
      <family val="3"/>
      <charset val="128"/>
    </font>
    <font>
      <sz val="11"/>
      <color theme="1"/>
      <name val="ＭＳ Ｐゴシック"/>
      <family val="3"/>
      <charset val="128"/>
    </font>
    <font>
      <sz val="11"/>
      <color rgb="FFFF0000"/>
      <name val="ＭＳ Ｐゴシック"/>
      <family val="3"/>
      <charset val="128"/>
    </font>
    <font>
      <sz val="8"/>
      <name val="ＭＳ Ｐゴシック"/>
      <family val="3"/>
      <charset val="128"/>
    </font>
    <font>
      <sz val="10"/>
      <color theme="1"/>
      <name val="ＭＳ Ｐゴシック"/>
      <family val="3"/>
      <charset val="128"/>
    </font>
    <font>
      <b/>
      <sz val="11"/>
      <color theme="1"/>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2"/>
        <bgColor indexed="64"/>
      </patternFill>
    </fill>
    <fill>
      <patternFill patternType="solid">
        <fgColor theme="8" tint="0.59999389629810485"/>
        <bgColor indexed="64"/>
      </patternFill>
    </fill>
    <fill>
      <patternFill patternType="solid">
        <fgColor theme="7"/>
        <bgColor indexed="64"/>
      </patternFill>
    </fill>
    <fill>
      <patternFill patternType="solid">
        <fgColor theme="8" tint="0.79998168889431442"/>
        <bgColor indexed="64"/>
      </patternFill>
    </fill>
    <fill>
      <patternFill patternType="solid">
        <fgColor theme="1" tint="0.49998474074526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s>
  <cellStyleXfs count="2">
    <xf numFmtId="0" fontId="0" fillId="0" borderId="0"/>
    <xf numFmtId="38" fontId="1" fillId="0" borderId="0" applyFont="0" applyFill="0" applyBorder="0" applyAlignment="0" applyProtection="0">
      <alignment vertical="center"/>
    </xf>
  </cellStyleXfs>
  <cellXfs count="147">
    <xf numFmtId="0" fontId="0" fillId="0" borderId="0" xfId="0"/>
    <xf numFmtId="0" fontId="5" fillId="0" borderId="0" xfId="0" applyFont="1" applyAlignment="1" applyProtection="1">
      <alignment vertical="center"/>
      <protection locked="0"/>
    </xf>
    <xf numFmtId="0" fontId="2" fillId="0" borderId="0" xfId="0" applyFont="1" applyAlignment="1" applyProtection="1">
      <alignment vertical="center"/>
      <protection locked="0"/>
    </xf>
    <xf numFmtId="38" fontId="0" fillId="0" borderId="0" xfId="1" applyFont="1" applyProtection="1">
      <alignment vertical="center"/>
      <protection locked="0"/>
    </xf>
    <xf numFmtId="38" fontId="0" fillId="0" borderId="0" xfId="1" applyFont="1" applyFill="1" applyBorder="1" applyProtection="1">
      <alignment vertical="center"/>
      <protection locked="0"/>
    </xf>
    <xf numFmtId="38" fontId="6" fillId="0" borderId="0" xfId="1" applyFont="1" applyProtection="1">
      <alignment vertical="center"/>
      <protection locked="0"/>
    </xf>
    <xf numFmtId="38" fontId="0" fillId="0" borderId="1" xfId="1" applyFont="1" applyBorder="1" applyAlignment="1" applyProtection="1">
      <alignment vertical="center" shrinkToFit="1"/>
      <protection locked="0"/>
    </xf>
    <xf numFmtId="38" fontId="0" fillId="0" borderId="0" xfId="1" applyFont="1" applyFill="1" applyBorder="1" applyAlignment="1" applyProtection="1">
      <alignment horizontal="left" vertical="center"/>
      <protection locked="0"/>
    </xf>
    <xf numFmtId="38" fontId="0" fillId="2" borderId="0" xfId="1" applyFont="1" applyFill="1" applyBorder="1" applyAlignment="1" applyProtection="1">
      <alignment horizontal="left" vertical="center"/>
      <protection locked="0"/>
    </xf>
    <xf numFmtId="38" fontId="7" fillId="0" borderId="1" xfId="1" applyFont="1" applyFill="1" applyBorder="1" applyAlignment="1" applyProtection="1">
      <alignment horizontal="center" vertical="center"/>
    </xf>
    <xf numFmtId="38" fontId="0" fillId="3" borderId="0" xfId="1" applyFont="1" applyFill="1" applyBorder="1" applyAlignment="1" applyProtection="1">
      <alignment horizontal="left" vertical="center"/>
      <protection locked="0"/>
    </xf>
    <xf numFmtId="38" fontId="0" fillId="4" borderId="0" xfId="1" applyFont="1" applyFill="1" applyBorder="1" applyAlignment="1" applyProtection="1">
      <alignment horizontal="left" vertical="center"/>
      <protection locked="0"/>
    </xf>
    <xf numFmtId="38" fontId="0" fillId="5" borderId="0" xfId="1" applyFont="1" applyFill="1" applyBorder="1" applyAlignment="1" applyProtection="1">
      <alignment horizontal="left" vertical="center"/>
      <protection locked="0"/>
    </xf>
    <xf numFmtId="0" fontId="6" fillId="0" borderId="0" xfId="0" applyFont="1" applyAlignment="1" applyProtection="1">
      <alignment vertical="center" shrinkToFit="1"/>
      <protection locked="0"/>
    </xf>
    <xf numFmtId="38" fontId="0" fillId="0" borderId="0" xfId="1" applyFont="1" applyAlignment="1" applyProtection="1">
      <alignment horizontal="center" vertical="center"/>
      <protection locked="0"/>
    </xf>
    <xf numFmtId="38" fontId="0" fillId="0" borderId="0" xfId="1" applyFont="1" applyAlignment="1" applyProtection="1">
      <alignment vertical="center"/>
      <protection locked="0"/>
    </xf>
    <xf numFmtId="0" fontId="0" fillId="0" borderId="0" xfId="0" applyAlignment="1" applyProtection="1">
      <alignment vertical="center"/>
      <protection locked="0"/>
    </xf>
    <xf numFmtId="0" fontId="6" fillId="0" borderId="0" xfId="0" applyFont="1" applyAlignment="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shrinkToFit="1"/>
      <protection locked="0"/>
    </xf>
    <xf numFmtId="0" fontId="8"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0" fillId="0" borderId="4" xfId="0" applyBorder="1" applyAlignment="1" applyProtection="1">
      <alignment horizontal="center" vertical="center" shrinkToFit="1"/>
      <protection locked="0"/>
    </xf>
    <xf numFmtId="0" fontId="0" fillId="0" borderId="0" xfId="0" applyAlignment="1" applyProtection="1">
      <alignment horizontal="center" vertical="center"/>
      <protection locked="0"/>
    </xf>
    <xf numFmtId="0" fontId="0" fillId="3" borderId="1" xfId="0" applyFill="1" applyBorder="1" applyAlignment="1" applyProtection="1">
      <alignment horizontal="left" vertical="center"/>
      <protection locked="0"/>
    </xf>
    <xf numFmtId="38" fontId="0" fillId="2" borderId="1" xfId="1" applyFon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38" fontId="0" fillId="2" borderId="1" xfId="1" applyFont="1" applyFill="1" applyBorder="1" applyAlignment="1" applyProtection="1">
      <alignment horizontal="center" vertical="center" shrinkToFit="1"/>
      <protection locked="0"/>
    </xf>
    <xf numFmtId="38" fontId="0" fillId="4" borderId="2" xfId="1" applyFont="1" applyFill="1" applyBorder="1" applyAlignment="1" applyProtection="1">
      <alignment horizontal="center" vertical="center"/>
    </xf>
    <xf numFmtId="0" fontId="0" fillId="4" borderId="6" xfId="0" applyFill="1" applyBorder="1" applyAlignment="1" applyProtection="1">
      <alignment horizontal="center" vertical="center"/>
      <protection locked="0"/>
    </xf>
    <xf numFmtId="38" fontId="0" fillId="5" borderId="2" xfId="1" applyFont="1" applyFill="1" applyBorder="1" applyAlignment="1" applyProtection="1">
      <alignment horizontal="center" vertical="center" shrinkToFit="1"/>
      <protection locked="0"/>
    </xf>
    <xf numFmtId="38" fontId="0" fillId="4" borderId="1" xfId="1" applyFont="1" applyFill="1" applyBorder="1" applyAlignment="1" applyProtection="1">
      <alignment horizontal="center" vertical="center"/>
    </xf>
    <xf numFmtId="0" fontId="0" fillId="4" borderId="7" xfId="0" applyFill="1" applyBorder="1" applyAlignment="1" applyProtection="1">
      <alignment horizontal="center" vertical="center" shrinkToFit="1"/>
      <protection locked="0"/>
    </xf>
    <xf numFmtId="0" fontId="10" fillId="0" borderId="1" xfId="0" applyFont="1" applyBorder="1" applyAlignment="1" applyProtection="1">
      <alignment horizontal="left" vertical="center"/>
      <protection locked="0"/>
    </xf>
    <xf numFmtId="0" fontId="0" fillId="0" borderId="4" xfId="0" applyBorder="1" applyAlignment="1" applyProtection="1">
      <alignment vertical="center"/>
      <protection locked="0"/>
    </xf>
    <xf numFmtId="0" fontId="0" fillId="0" borderId="0" xfId="0" applyAlignment="1" applyProtection="1">
      <alignment horizontal="center" vertical="center" shrinkToFit="1"/>
      <protection locked="0"/>
    </xf>
    <xf numFmtId="38" fontId="0" fillId="2" borderId="0" xfId="1" applyFont="1" applyFill="1" applyAlignment="1" applyProtection="1">
      <alignment horizontal="center" vertical="center"/>
      <protection locked="0"/>
    </xf>
    <xf numFmtId="38" fontId="0" fillId="2" borderId="1" xfId="1" applyFont="1" applyFill="1" applyBorder="1" applyAlignment="1" applyProtection="1">
      <alignment horizontal="left" vertical="center"/>
      <protection locked="0"/>
    </xf>
    <xf numFmtId="0" fontId="0" fillId="2" borderId="1" xfId="0" applyFill="1" applyBorder="1" applyAlignment="1" applyProtection="1">
      <alignment vertical="center"/>
      <protection locked="0"/>
    </xf>
    <xf numFmtId="38" fontId="0" fillId="2" borderId="1" xfId="1" applyFont="1" applyFill="1" applyBorder="1" applyAlignment="1" applyProtection="1">
      <alignment vertical="center" shrinkToFit="1"/>
      <protection locked="0"/>
    </xf>
    <xf numFmtId="0" fontId="0" fillId="4" borderId="6" xfId="0" applyFill="1" applyBorder="1" applyAlignment="1" applyProtection="1">
      <alignment vertical="center" shrinkToFit="1"/>
      <protection locked="0"/>
    </xf>
    <xf numFmtId="38" fontId="0" fillId="5" borderId="2" xfId="1" applyFont="1"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38" fontId="0" fillId="4" borderId="1" xfId="1" applyFont="1" applyFill="1" applyBorder="1" applyAlignment="1" applyProtection="1">
      <alignment horizontal="center" vertical="center" shrinkToFit="1"/>
    </xf>
    <xf numFmtId="0" fontId="0" fillId="4" borderId="1" xfId="0" quotePrefix="1" applyFill="1" applyBorder="1" applyAlignment="1">
      <alignment horizontal="center" vertical="center" shrinkToFit="1"/>
    </xf>
    <xf numFmtId="0" fontId="0" fillId="4" borderId="1" xfId="0" applyFill="1" applyBorder="1" applyAlignment="1">
      <alignment horizontal="center" vertical="center"/>
    </xf>
    <xf numFmtId="38" fontId="0" fillId="0" borderId="0" xfId="1" applyFont="1" applyBorder="1" applyProtection="1">
      <alignment vertical="center"/>
      <protection locked="0"/>
    </xf>
    <xf numFmtId="0" fontId="0" fillId="0" borderId="0" xfId="0"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8" xfId="0" applyBorder="1" applyAlignment="1" applyProtection="1">
      <alignment vertical="center"/>
      <protection locked="0"/>
    </xf>
    <xf numFmtId="38" fontId="0" fillId="0" borderId="1" xfId="1" applyFont="1" applyFill="1" applyBorder="1" applyAlignment="1" applyProtection="1">
      <alignment horizontal="center" vertical="center" shrinkToFit="1"/>
      <protection locked="0"/>
    </xf>
    <xf numFmtId="38" fontId="0" fillId="0" borderId="11" xfId="1" applyFont="1" applyFill="1"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2"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38" fontId="0" fillId="3" borderId="1" xfId="1" applyFont="1" applyFill="1" applyBorder="1" applyAlignment="1" applyProtection="1">
      <alignment horizontal="left" vertical="center" shrinkToFit="1"/>
      <protection locked="0"/>
    </xf>
    <xf numFmtId="0" fontId="0" fillId="3" borderId="1" xfId="0" applyFill="1" applyBorder="1" applyAlignment="1" applyProtection="1">
      <alignment vertical="center"/>
      <protection locked="0"/>
    </xf>
    <xf numFmtId="38" fontId="0" fillId="2" borderId="1" xfId="1" applyFont="1" applyFill="1" applyBorder="1" applyAlignment="1" applyProtection="1">
      <alignment horizontal="left" vertical="center" shrinkToFit="1"/>
      <protection locked="0"/>
    </xf>
    <xf numFmtId="38" fontId="0" fillId="6" borderId="1" xfId="1" applyFont="1" applyFill="1" applyBorder="1" applyAlignment="1" applyProtection="1">
      <alignment horizontal="center" vertical="center" shrinkToFit="1"/>
      <protection locked="0"/>
    </xf>
    <xf numFmtId="49" fontId="0" fillId="2" borderId="1" xfId="1" applyNumberFormat="1" applyFont="1" applyFill="1" applyBorder="1" applyAlignment="1" applyProtection="1">
      <alignment horizontal="center" vertical="center" shrinkToFit="1"/>
      <protection locked="0"/>
    </xf>
    <xf numFmtId="38" fontId="0" fillId="6" borderId="2" xfId="1" applyFont="1" applyFill="1" applyBorder="1" applyAlignment="1" applyProtection="1">
      <alignment horizontal="center" vertical="center" shrinkToFit="1"/>
      <protection locked="0"/>
    </xf>
    <xf numFmtId="38" fontId="0" fillId="2" borderId="1" xfId="1" applyFont="1" applyFill="1" applyBorder="1" applyProtection="1">
      <alignment vertical="center"/>
      <protection locked="0"/>
    </xf>
    <xf numFmtId="38" fontId="0" fillId="4" borderId="1" xfId="1" applyFont="1" applyFill="1" applyBorder="1" applyProtection="1">
      <alignment vertical="center"/>
    </xf>
    <xf numFmtId="38" fontId="6" fillId="0" borderId="1" xfId="1" applyFont="1" applyFill="1" applyBorder="1" applyAlignment="1" applyProtection="1">
      <alignment horizontal="center" vertical="center"/>
    </xf>
    <xf numFmtId="38" fontId="6" fillId="7" borderId="1" xfId="1" applyFont="1" applyFill="1" applyBorder="1" applyAlignment="1" applyProtection="1">
      <alignment horizontal="center" vertical="center"/>
    </xf>
    <xf numFmtId="0" fontId="11" fillId="0" borderId="1" xfId="0" applyFont="1" applyBorder="1" applyAlignment="1" applyProtection="1">
      <alignment horizontal="left" vertical="center" shrinkToFit="1"/>
      <protection locked="0"/>
    </xf>
    <xf numFmtId="0" fontId="0" fillId="0" borderId="2" xfId="0"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38" fontId="6" fillId="2" borderId="1" xfId="1" applyFont="1" applyFill="1" applyBorder="1" applyAlignment="1" applyProtection="1">
      <alignment horizontal="left" vertical="center" shrinkToFit="1"/>
      <protection locked="0"/>
    </xf>
    <xf numFmtId="38" fontId="0" fillId="0" borderId="0" xfId="1" applyFont="1" applyFill="1" applyBorder="1" applyAlignment="1" applyProtection="1">
      <alignment horizontal="center" vertical="center" shrinkToFit="1"/>
      <protection locked="0"/>
    </xf>
    <xf numFmtId="38" fontId="0" fillId="0" borderId="0" xfId="1" applyFont="1" applyFill="1" applyBorder="1" applyAlignment="1" applyProtection="1">
      <alignment vertical="center" shrinkToFit="1"/>
      <protection locked="0"/>
    </xf>
    <xf numFmtId="38" fontId="0" fillId="0" borderId="0" xfId="1" applyFont="1" applyFill="1" applyBorder="1" applyAlignment="1" applyProtection="1">
      <alignment horizontal="left" vertical="center" shrinkToFit="1"/>
      <protection locked="0"/>
    </xf>
    <xf numFmtId="38" fontId="6" fillId="0" borderId="0" xfId="1" applyFont="1" applyFill="1" applyBorder="1" applyAlignment="1" applyProtection="1">
      <alignment horizontal="center" vertical="center"/>
      <protection locked="0"/>
    </xf>
    <xf numFmtId="38" fontId="6" fillId="7" borderId="0" xfId="1" applyFont="1" applyFill="1" applyBorder="1" applyAlignment="1" applyProtection="1">
      <alignment horizontal="center" vertical="center"/>
      <protection locked="0"/>
    </xf>
    <xf numFmtId="0" fontId="10" fillId="0" borderId="1" xfId="0" applyFont="1" applyBorder="1" applyAlignment="1" applyProtection="1">
      <alignment vertical="center" shrinkToFit="1"/>
      <protection locked="0"/>
    </xf>
    <xf numFmtId="0" fontId="10" fillId="0" borderId="1" xfId="0" applyFont="1" applyBorder="1" applyAlignment="1" applyProtection="1">
      <alignment vertical="center"/>
      <protection locked="0"/>
    </xf>
    <xf numFmtId="0" fontId="0" fillId="0" borderId="1" xfId="0" applyBorder="1" applyAlignment="1" applyProtection="1">
      <alignment vertical="center"/>
      <protection locked="0"/>
    </xf>
    <xf numFmtId="38" fontId="6" fillId="7" borderId="1" xfId="1" applyFont="1" applyFill="1" applyBorder="1" applyAlignment="1" applyProtection="1">
      <alignment horizontal="left" vertical="center"/>
      <protection locked="0"/>
    </xf>
    <xf numFmtId="0" fontId="6" fillId="0" borderId="1" xfId="0" applyFont="1" applyBorder="1" applyAlignment="1" applyProtection="1">
      <alignment vertical="center"/>
      <protection locked="0"/>
    </xf>
    <xf numFmtId="0" fontId="13" fillId="0" borderId="1" xfId="0" applyFont="1" applyBorder="1" applyAlignment="1" applyProtection="1">
      <alignment vertical="center"/>
      <protection locked="0"/>
    </xf>
    <xf numFmtId="38" fontId="0" fillId="8" borderId="11" xfId="1" applyFont="1" applyFill="1" applyBorder="1" applyAlignment="1" applyProtection="1">
      <alignment vertical="center" shrinkToFit="1"/>
      <protection locked="0"/>
    </xf>
    <xf numFmtId="38" fontId="0" fillId="8" borderId="1" xfId="1" applyFont="1" applyFill="1" applyBorder="1" applyAlignment="1" applyProtection="1">
      <alignment horizontal="center" vertical="center" shrinkToFit="1"/>
      <protection locked="0"/>
    </xf>
    <xf numFmtId="38" fontId="0" fillId="0" borderId="0" xfId="0" applyNumberFormat="1" applyAlignment="1" applyProtection="1">
      <alignment vertical="center"/>
      <protection locked="0"/>
    </xf>
    <xf numFmtId="0" fontId="6" fillId="0" borderId="0" xfId="0" applyFont="1" applyAlignment="1" applyProtection="1">
      <alignment horizontal="center" vertical="center" shrinkToFit="1"/>
      <protection locked="0"/>
    </xf>
    <xf numFmtId="0" fontId="0" fillId="7" borderId="0" xfId="0" applyFill="1" applyAlignment="1" applyProtection="1">
      <alignment horizontal="center" vertical="center" shrinkToFit="1"/>
      <protection locked="0"/>
    </xf>
    <xf numFmtId="38" fontId="0" fillId="4" borderId="1" xfId="0" applyNumberFormat="1" applyFill="1" applyBorder="1" applyAlignment="1">
      <alignment vertical="center"/>
    </xf>
    <xf numFmtId="38" fontId="0" fillId="2" borderId="2" xfId="1" applyFont="1" applyFill="1" applyBorder="1" applyAlignment="1" applyProtection="1">
      <alignment horizontal="center" vertical="center"/>
      <protection locked="0"/>
    </xf>
    <xf numFmtId="38" fontId="0" fillId="2" borderId="4" xfId="1" applyFont="1" applyFill="1" applyBorder="1" applyAlignment="1" applyProtection="1">
      <alignment horizontal="center" vertical="center"/>
      <protection locked="0"/>
    </xf>
    <xf numFmtId="0" fontId="14" fillId="0" borderId="0" xfId="0" applyFont="1" applyAlignment="1" applyProtection="1">
      <alignment vertical="center" wrapText="1"/>
      <protection locked="0"/>
    </xf>
    <xf numFmtId="38" fontId="0" fillId="0" borderId="0" xfId="1" applyFont="1" applyAlignment="1" applyProtection="1">
      <alignment vertical="center" shrinkToFit="1"/>
      <protection locked="0"/>
    </xf>
    <xf numFmtId="38" fontId="6" fillId="0" borderId="1" xfId="1" applyFont="1" applyFill="1" applyBorder="1" applyAlignment="1" applyProtection="1">
      <alignment horizontal="center" vertical="center"/>
      <protection locked="0"/>
    </xf>
    <xf numFmtId="0" fontId="0" fillId="0" borderId="10" xfId="0" applyBorder="1" applyAlignment="1" applyProtection="1">
      <alignment vertical="center"/>
      <protection locked="0"/>
    </xf>
    <xf numFmtId="0" fontId="6" fillId="0" borderId="0" xfId="0" applyFont="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0" borderId="1" xfId="0" applyBorder="1" applyAlignment="1" applyProtection="1">
      <alignment horizontal="left" vertical="center" shrinkToFit="1"/>
      <protection locked="0"/>
    </xf>
    <xf numFmtId="0" fontId="0" fillId="0" borderId="2"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3" xfId="0" applyBorder="1" applyAlignment="1" applyProtection="1">
      <alignment horizontal="center" vertical="center"/>
      <protection locked="0"/>
    </xf>
    <xf numFmtId="0" fontId="10" fillId="0" borderId="2"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38" fontId="0" fillId="2" borderId="2" xfId="1" applyFont="1" applyFill="1" applyBorder="1" applyAlignment="1" applyProtection="1">
      <alignment horizontal="center" vertical="center"/>
      <protection locked="0"/>
    </xf>
    <xf numFmtId="38" fontId="0" fillId="2" borderId="4" xfId="1" applyFont="1" applyFill="1" applyBorder="1" applyAlignment="1" applyProtection="1">
      <alignment horizontal="center" vertical="center"/>
      <protection locked="0"/>
    </xf>
    <xf numFmtId="38" fontId="0" fillId="0" borderId="1" xfId="1" applyFont="1" applyFill="1" applyBorder="1" applyAlignment="1" applyProtection="1">
      <alignment horizontal="center" vertical="center" shrinkToFit="1"/>
      <protection locked="0"/>
    </xf>
    <xf numFmtId="0" fontId="0" fillId="0" borderId="2" xfId="0" applyBorder="1" applyAlignment="1" applyProtection="1">
      <alignment vertical="center"/>
      <protection locked="0"/>
    </xf>
    <xf numFmtId="0" fontId="0" fillId="0" borderId="4" xfId="0" applyBorder="1" applyAlignment="1" applyProtection="1">
      <alignment vertical="center"/>
      <protection locked="0"/>
    </xf>
    <xf numFmtId="38" fontId="0" fillId="0" borderId="1" xfId="0" applyNumberFormat="1" applyBorder="1" applyAlignment="1" applyProtection="1">
      <alignment horizontal="center" vertical="center" shrinkToFit="1"/>
      <protection locked="0"/>
    </xf>
    <xf numFmtId="38" fontId="0" fillId="4" borderId="9" xfId="0" applyNumberFormat="1" applyFill="1" applyBorder="1" applyAlignment="1">
      <alignment horizontal="right" vertical="center"/>
    </xf>
    <xf numFmtId="0" fontId="0" fillId="4" borderId="10" xfId="0" applyFill="1" applyBorder="1" applyAlignment="1">
      <alignment horizontal="right" vertical="center"/>
    </xf>
    <xf numFmtId="38" fontId="0" fillId="0" borderId="1" xfId="1" applyFont="1" applyFill="1" applyBorder="1" applyAlignment="1" applyProtection="1">
      <alignment horizontal="center" vertical="center" wrapText="1" shrinkToFit="1"/>
      <protection locked="0"/>
    </xf>
    <xf numFmtId="0" fontId="9" fillId="0" borderId="2"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38" fontId="0" fillId="4" borderId="9" xfId="0" applyNumberFormat="1" applyFill="1" applyBorder="1" applyAlignment="1">
      <alignment vertical="center"/>
    </xf>
    <xf numFmtId="0" fontId="0" fillId="4" borderId="12" xfId="0" applyFill="1" applyBorder="1" applyAlignment="1">
      <alignment vertical="center"/>
    </xf>
    <xf numFmtId="0" fontId="0" fillId="4" borderId="10" xfId="0" applyFill="1" applyBorder="1" applyAlignment="1">
      <alignment vertical="center"/>
    </xf>
    <xf numFmtId="38" fontId="0" fillId="2" borderId="1" xfId="1" applyFont="1" applyFill="1" applyBorder="1" applyAlignment="1" applyProtection="1">
      <alignment vertical="center" shrinkToFit="1"/>
      <protection locked="0"/>
    </xf>
    <xf numFmtId="38" fontId="0" fillId="0" borderId="9" xfId="1" applyFont="1" applyFill="1" applyBorder="1" applyAlignment="1" applyProtection="1">
      <alignment horizontal="center" vertical="center" shrinkToFit="1"/>
      <protection locked="0"/>
    </xf>
    <xf numFmtId="38" fontId="0" fillId="0" borderId="10" xfId="1" applyFont="1" applyFill="1" applyBorder="1" applyAlignment="1" applyProtection="1">
      <alignment horizontal="center" vertical="center" shrinkToFit="1"/>
      <protection locked="0"/>
    </xf>
    <xf numFmtId="38" fontId="0" fillId="0" borderId="2" xfId="1" applyFont="1" applyFill="1" applyBorder="1" applyAlignment="1" applyProtection="1">
      <alignment horizontal="center" vertical="center" shrinkToFit="1"/>
      <protection locked="0"/>
    </xf>
    <xf numFmtId="38" fontId="0" fillId="0" borderId="3" xfId="1" applyFont="1" applyFill="1" applyBorder="1" applyAlignment="1" applyProtection="1">
      <alignment horizontal="center" vertical="center" shrinkToFit="1"/>
      <protection locked="0"/>
    </xf>
    <xf numFmtId="38" fontId="0" fillId="0" borderId="4" xfId="1" applyFont="1" applyFill="1" applyBorder="1" applyAlignment="1" applyProtection="1">
      <alignment horizontal="center" vertical="center" shrinkToFit="1"/>
      <protection locked="0"/>
    </xf>
    <xf numFmtId="38" fontId="0" fillId="0" borderId="9" xfId="1" applyFont="1" applyFill="1" applyBorder="1" applyAlignment="1" applyProtection="1">
      <alignment horizontal="center" vertical="center" wrapText="1" shrinkToFit="1"/>
      <protection locked="0"/>
    </xf>
    <xf numFmtId="38" fontId="0" fillId="8" borderId="2" xfId="1" applyFont="1" applyFill="1" applyBorder="1" applyAlignment="1" applyProtection="1">
      <alignment horizontal="center" vertical="center" shrinkToFit="1"/>
      <protection locked="0"/>
    </xf>
    <xf numFmtId="38" fontId="0" fillId="8" borderId="3" xfId="1" applyFont="1" applyFill="1" applyBorder="1" applyAlignment="1" applyProtection="1">
      <alignment horizontal="center" vertical="center" shrinkToFit="1"/>
      <protection locked="0"/>
    </xf>
    <xf numFmtId="38" fontId="0" fillId="8" borderId="4" xfId="1" applyFont="1" applyFill="1" applyBorder="1" applyAlignment="1" applyProtection="1">
      <alignment horizontal="center" vertical="center" shrinkToFit="1"/>
      <protection locked="0"/>
    </xf>
    <xf numFmtId="0" fontId="0" fillId="0" borderId="5" xfId="0"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2" fillId="0" borderId="0" xfId="0" applyFont="1" applyAlignment="1" applyProtection="1">
      <alignment horizontal="center" vertical="center"/>
      <protection locked="0"/>
    </xf>
    <xf numFmtId="38" fontId="0" fillId="2" borderId="2" xfId="1" applyFont="1" applyFill="1" applyBorder="1" applyAlignment="1" applyProtection="1">
      <alignment horizontal="left" vertical="center"/>
      <protection locked="0"/>
    </xf>
    <xf numFmtId="38" fontId="0" fillId="0" borderId="5" xfId="1" applyFont="1" applyBorder="1" applyAlignment="1" applyProtection="1">
      <alignment horizontal="center" vertical="center" wrapText="1"/>
    </xf>
    <xf numFmtId="38" fontId="0" fillId="0" borderId="0" xfId="1" applyFont="1" applyAlignment="1" applyProtection="1">
      <alignment horizontal="center" vertical="center" wrapText="1"/>
    </xf>
    <xf numFmtId="38" fontId="0" fillId="2" borderId="2" xfId="1" quotePrefix="1" applyFont="1" applyFill="1" applyBorder="1" applyAlignment="1" applyProtection="1">
      <alignment horizontal="left" vertical="center"/>
      <protection locked="0"/>
    </xf>
  </cellXfs>
  <cellStyles count="2">
    <cellStyle name="桁区切り" xfId="1" builtinId="6"/>
    <cellStyle name="標準" xfId="0" builtinId="0"/>
  </cellStyles>
  <dxfs count="77">
    <dxf>
      <font>
        <color rgb="FFFF0000"/>
      </font>
      <fill>
        <patternFill>
          <bgColor theme="5" tint="0.79998168889431442"/>
        </patternFill>
      </fill>
    </dxf>
    <dxf>
      <font>
        <color rgb="FFFF0000"/>
      </font>
      <fill>
        <patternFill>
          <bgColor theme="5" tint="0.79998168889431442"/>
        </patternFill>
      </fill>
    </dxf>
    <dxf>
      <font>
        <strike val="0"/>
        <color rgb="FFFF0000"/>
      </font>
    </dxf>
    <dxf>
      <font>
        <strike val="0"/>
        <color rgb="FFFF0000"/>
      </font>
    </dxf>
    <dxf>
      <font>
        <strike val="0"/>
        <color rgb="FFFF0000"/>
      </font>
    </dxf>
    <dxf>
      <font>
        <strike val="0"/>
        <color rgb="FFFF0000"/>
      </font>
    </dxf>
    <dxf>
      <font>
        <color rgb="FFFF0000"/>
      </font>
      <fill>
        <patternFill>
          <bgColor theme="5" tint="0.79998168889431442"/>
        </patternFill>
      </fill>
    </dxf>
    <dxf>
      <font>
        <strike val="0"/>
        <color rgb="FFFF0000"/>
      </font>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dxf>
    <dxf>
      <fill>
        <patternFill>
          <bgColor theme="8" tint="0.79998168889431442"/>
        </patternFill>
      </fill>
    </dxf>
    <dxf>
      <font>
        <color rgb="FFFF0000"/>
      </font>
      <fill>
        <patternFill>
          <bgColor theme="5"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54"/>
  <sheetViews>
    <sheetView tabSelected="1" view="pageBreakPreview" topLeftCell="A135" zoomScale="60" zoomScaleNormal="100" workbookViewId="0">
      <selection activeCell="B151" sqref="B151"/>
    </sheetView>
  </sheetViews>
  <sheetFormatPr defaultColWidth="9" defaultRowHeight="18.75"/>
  <cols>
    <col min="1" max="1" width="22.75" style="16" customWidth="1"/>
    <col min="2" max="16" width="14.625" style="16" customWidth="1"/>
    <col min="17" max="17" width="23.25" style="17" customWidth="1"/>
    <col min="18" max="18" width="23.5" style="16" bestFit="1" customWidth="1"/>
    <col min="19" max="19" width="18.875" style="16" bestFit="1" customWidth="1"/>
    <col min="20" max="20" width="11.125" style="16" bestFit="1" customWidth="1"/>
    <col min="21" max="21" width="27.25" style="16" customWidth="1"/>
    <col min="22" max="22" width="8.875" style="16" customWidth="1"/>
    <col min="23" max="16384" width="9" style="16"/>
  </cols>
  <sheetData>
    <row r="1" spans="1:20" s="2" customFormat="1" ht="22.5" customHeight="1">
      <c r="B1" s="142" t="s">
        <v>0</v>
      </c>
      <c r="C1" s="142"/>
      <c r="D1" s="142"/>
      <c r="E1" s="142"/>
      <c r="F1" s="142"/>
      <c r="G1" s="142"/>
      <c r="H1" s="142"/>
      <c r="I1" s="142"/>
      <c r="J1" s="142"/>
      <c r="K1" s="142"/>
      <c r="L1" s="142"/>
      <c r="M1" s="142"/>
      <c r="N1" s="142"/>
      <c r="O1" s="142"/>
      <c r="P1" s="142"/>
      <c r="Q1" s="1" t="s">
        <v>1</v>
      </c>
    </row>
    <row r="2" spans="1:20" s="3" customFormat="1">
      <c r="B2" s="3" t="s">
        <v>2</v>
      </c>
      <c r="G2" s="4"/>
      <c r="Q2" s="5"/>
    </row>
    <row r="3" spans="1:20" s="3" customFormat="1" ht="22.5" customHeight="1">
      <c r="B3" s="6" t="s">
        <v>3</v>
      </c>
      <c r="C3" s="143"/>
      <c r="D3" s="105"/>
      <c r="E3" s="105"/>
      <c r="F3" s="106"/>
      <c r="G3" s="7"/>
      <c r="H3" s="7"/>
      <c r="I3" s="7"/>
      <c r="J3" s="7"/>
      <c r="K3" s="7"/>
      <c r="L3" s="7"/>
      <c r="M3" s="7"/>
      <c r="N3" s="8"/>
      <c r="O3" s="7" t="s">
        <v>4</v>
      </c>
      <c r="P3" s="7"/>
      <c r="Q3" s="9" t="str">
        <f>IF(COUNTIF(Q33:S154,"NG"),"要修正！","クリア ! ")</f>
        <v xml:space="preserve">クリア ! </v>
      </c>
      <c r="R3" s="3" t="s">
        <v>5</v>
      </c>
      <c r="T3" s="5"/>
    </row>
    <row r="4" spans="1:20" s="3" customFormat="1" ht="22.5" customHeight="1">
      <c r="B4" s="6" t="s">
        <v>6</v>
      </c>
      <c r="C4" s="143"/>
      <c r="D4" s="105"/>
      <c r="E4" s="105"/>
      <c r="F4" s="106"/>
      <c r="G4" s="7"/>
      <c r="H4" s="7"/>
      <c r="I4" s="7"/>
      <c r="J4" s="7"/>
      <c r="K4" s="7"/>
      <c r="L4" s="7"/>
      <c r="M4" s="7"/>
      <c r="N4" s="10"/>
      <c r="O4" s="7" t="s">
        <v>7</v>
      </c>
      <c r="P4" s="7"/>
      <c r="Q4" s="144" t="str">
        <f>IF(Q3="要修正！","※「クリア！」になるようNG箇所を修正してください。","")</f>
        <v/>
      </c>
    </row>
    <row r="5" spans="1:20" s="3" customFormat="1" ht="22.5" customHeight="1">
      <c r="B5" s="6" t="s">
        <v>8</v>
      </c>
      <c r="C5" s="146"/>
      <c r="D5" s="105"/>
      <c r="E5" s="105"/>
      <c r="F5" s="106"/>
      <c r="G5" s="7"/>
      <c r="H5" s="7"/>
      <c r="I5" s="7"/>
      <c r="J5" s="7"/>
      <c r="K5" s="7"/>
      <c r="L5" s="7"/>
      <c r="M5" s="7"/>
      <c r="N5" s="11"/>
      <c r="O5" s="7" t="s">
        <v>9</v>
      </c>
      <c r="P5" s="7"/>
      <c r="Q5" s="145"/>
    </row>
    <row r="6" spans="1:20" s="3" customFormat="1" ht="22.5" customHeight="1">
      <c r="B6" s="6" t="s">
        <v>10</v>
      </c>
      <c r="C6" s="143"/>
      <c r="D6" s="105"/>
      <c r="E6" s="105"/>
      <c r="F6" s="106"/>
      <c r="G6" s="7"/>
      <c r="H6" s="7"/>
      <c r="I6" s="7"/>
      <c r="J6" s="7"/>
      <c r="K6" s="7"/>
      <c r="L6" s="7"/>
      <c r="M6" s="7"/>
      <c r="N6" s="12"/>
      <c r="O6" s="7" t="s">
        <v>11</v>
      </c>
      <c r="P6" s="7"/>
      <c r="Q6" s="13"/>
      <c r="R6" s="14"/>
    </row>
    <row r="7" spans="1:20" s="3" customFormat="1" ht="22.5" customHeight="1">
      <c r="F7" s="15"/>
      <c r="G7" s="15"/>
      <c r="H7" s="15"/>
      <c r="I7" s="15"/>
      <c r="J7" s="15"/>
      <c r="K7" s="15"/>
      <c r="L7" s="15"/>
      <c r="M7" s="15"/>
      <c r="N7" s="15"/>
      <c r="O7" s="15"/>
      <c r="P7" s="15"/>
      <c r="Q7" s="13"/>
      <c r="R7" s="14"/>
    </row>
    <row r="8" spans="1:20" ht="22.5" customHeight="1">
      <c r="B8" s="16" t="s">
        <v>12</v>
      </c>
    </row>
    <row r="9" spans="1:20" ht="22.5" customHeight="1">
      <c r="G9" s="107" t="s">
        <v>13</v>
      </c>
      <c r="H9" s="107"/>
      <c r="I9" s="107"/>
      <c r="J9" s="107"/>
      <c r="K9" s="107" t="s">
        <v>14</v>
      </c>
      <c r="L9" s="107"/>
      <c r="M9" s="107"/>
    </row>
    <row r="10" spans="1:20" s="24" customFormat="1" ht="22.5" customHeight="1">
      <c r="A10" s="18" t="s">
        <v>156</v>
      </c>
      <c r="B10" s="18" t="s">
        <v>15</v>
      </c>
      <c r="C10" s="18" t="s">
        <v>16</v>
      </c>
      <c r="D10" s="18" t="s">
        <v>17</v>
      </c>
      <c r="E10" s="18" t="s">
        <v>18</v>
      </c>
      <c r="F10" s="18" t="s">
        <v>19</v>
      </c>
      <c r="G10" s="19" t="s">
        <v>20</v>
      </c>
      <c r="H10" s="19" t="s">
        <v>21</v>
      </c>
      <c r="I10" s="20" t="s">
        <v>22</v>
      </c>
      <c r="J10" s="21" t="s">
        <v>23</v>
      </c>
      <c r="K10" s="20" t="s">
        <v>24</v>
      </c>
      <c r="L10" s="22" t="s">
        <v>25</v>
      </c>
      <c r="M10" s="21" t="s">
        <v>26</v>
      </c>
      <c r="N10" s="103" t="s">
        <v>27</v>
      </c>
      <c r="O10" s="103"/>
      <c r="P10" s="100"/>
      <c r="Q10" s="18" t="s">
        <v>28</v>
      </c>
      <c r="R10" s="23" t="s">
        <v>18</v>
      </c>
      <c r="T10" s="16"/>
    </row>
    <row r="11" spans="1:20" s="24" customFormat="1" ht="22.5" customHeight="1">
      <c r="A11" s="26"/>
      <c r="B11" s="18">
        <v>1</v>
      </c>
      <c r="C11" s="25"/>
      <c r="D11" s="26"/>
      <c r="E11" s="27"/>
      <c r="F11" s="28"/>
      <c r="G11" s="29"/>
      <c r="H11" s="29"/>
      <c r="I11" s="30">
        <f>H11-G11</f>
        <v>0</v>
      </c>
      <c r="J11" s="31"/>
      <c r="K11" s="32"/>
      <c r="L11" s="33">
        <f>K11-G11</f>
        <v>0</v>
      </c>
      <c r="M11" s="34"/>
      <c r="N11" s="140"/>
      <c r="O11" s="140"/>
      <c r="P11" s="141"/>
      <c r="Q11" s="35" t="s">
        <v>29</v>
      </c>
      <c r="R11" s="36" t="s">
        <v>30</v>
      </c>
      <c r="T11" s="16"/>
    </row>
    <row r="12" spans="1:20" s="24" customFormat="1" ht="22.5" customHeight="1">
      <c r="A12" s="26"/>
      <c r="B12" s="18">
        <v>2</v>
      </c>
      <c r="C12" s="25"/>
      <c r="D12" s="26"/>
      <c r="E12" s="27"/>
      <c r="F12" s="28"/>
      <c r="G12" s="29"/>
      <c r="H12" s="29"/>
      <c r="I12" s="30">
        <f t="shared" ref="I12:I25" si="0">H12-G12</f>
        <v>0</v>
      </c>
      <c r="J12" s="31"/>
      <c r="K12" s="32"/>
      <c r="L12" s="33">
        <f t="shared" ref="L12:L25" si="1">K12-G12</f>
        <v>0</v>
      </c>
      <c r="M12" s="34"/>
      <c r="N12" s="140"/>
      <c r="O12" s="140"/>
      <c r="P12" s="141"/>
      <c r="Q12" s="35" t="s">
        <v>31</v>
      </c>
      <c r="R12" s="36" t="s">
        <v>32</v>
      </c>
      <c r="T12" s="16"/>
    </row>
    <row r="13" spans="1:20" s="24" customFormat="1" ht="22.5" customHeight="1">
      <c r="A13" s="26"/>
      <c r="B13" s="18">
        <v>3</v>
      </c>
      <c r="C13" s="25"/>
      <c r="D13" s="26"/>
      <c r="E13" s="27"/>
      <c r="F13" s="28"/>
      <c r="G13" s="29"/>
      <c r="H13" s="29"/>
      <c r="I13" s="30">
        <f t="shared" si="0"/>
        <v>0</v>
      </c>
      <c r="J13" s="31"/>
      <c r="K13" s="32"/>
      <c r="L13" s="33">
        <f t="shared" si="1"/>
        <v>0</v>
      </c>
      <c r="M13" s="34"/>
      <c r="N13" s="140"/>
      <c r="O13" s="140"/>
      <c r="P13" s="141"/>
      <c r="Q13" s="35" t="s">
        <v>33</v>
      </c>
      <c r="R13" s="36" t="s">
        <v>34</v>
      </c>
      <c r="T13" s="16"/>
    </row>
    <row r="14" spans="1:20" s="24" customFormat="1" ht="22.5" customHeight="1">
      <c r="A14" s="26"/>
      <c r="B14" s="18">
        <v>4</v>
      </c>
      <c r="C14" s="25"/>
      <c r="D14" s="26"/>
      <c r="E14" s="27"/>
      <c r="F14" s="28"/>
      <c r="G14" s="29"/>
      <c r="H14" s="29"/>
      <c r="I14" s="30">
        <f t="shared" si="0"/>
        <v>0</v>
      </c>
      <c r="J14" s="31"/>
      <c r="K14" s="32"/>
      <c r="L14" s="33">
        <f t="shared" si="1"/>
        <v>0</v>
      </c>
      <c r="M14" s="34"/>
      <c r="N14" s="140"/>
      <c r="O14" s="140"/>
      <c r="P14" s="141"/>
      <c r="Q14" s="35" t="s">
        <v>35</v>
      </c>
      <c r="T14" s="16"/>
    </row>
    <row r="15" spans="1:20" s="24" customFormat="1" ht="22.5" customHeight="1">
      <c r="A15" s="26"/>
      <c r="B15" s="18">
        <v>5</v>
      </c>
      <c r="C15" s="25"/>
      <c r="D15" s="26"/>
      <c r="E15" s="27"/>
      <c r="F15" s="28"/>
      <c r="G15" s="29"/>
      <c r="H15" s="29"/>
      <c r="I15" s="30">
        <f t="shared" si="0"/>
        <v>0</v>
      </c>
      <c r="J15" s="31"/>
      <c r="K15" s="32"/>
      <c r="L15" s="33">
        <f t="shared" si="1"/>
        <v>0</v>
      </c>
      <c r="M15" s="34"/>
      <c r="N15" s="140"/>
      <c r="O15" s="140"/>
      <c r="P15" s="141"/>
      <c r="Q15" s="35" t="s">
        <v>36</v>
      </c>
      <c r="R15" s="37"/>
      <c r="T15" s="16"/>
    </row>
    <row r="16" spans="1:20" s="24" customFormat="1" ht="22.5" customHeight="1">
      <c r="A16" s="26"/>
      <c r="B16" s="18">
        <v>6</v>
      </c>
      <c r="C16" s="25"/>
      <c r="D16" s="26"/>
      <c r="E16" s="27"/>
      <c r="F16" s="28"/>
      <c r="G16" s="29"/>
      <c r="H16" s="38"/>
      <c r="I16" s="30">
        <f t="shared" si="0"/>
        <v>0</v>
      </c>
      <c r="J16" s="31"/>
      <c r="K16" s="32"/>
      <c r="L16" s="33">
        <f t="shared" si="1"/>
        <v>0</v>
      </c>
      <c r="M16" s="34"/>
      <c r="N16" s="140"/>
      <c r="O16" s="140"/>
      <c r="P16" s="141"/>
      <c r="Q16" s="35" t="s">
        <v>37</v>
      </c>
      <c r="R16" s="37"/>
      <c r="T16" s="16"/>
    </row>
    <row r="17" spans="1:23" s="24" customFormat="1" ht="22.5" customHeight="1">
      <c r="A17" s="26"/>
      <c r="B17" s="18">
        <v>7</v>
      </c>
      <c r="C17" s="25"/>
      <c r="D17" s="26"/>
      <c r="E17" s="27"/>
      <c r="F17" s="28"/>
      <c r="G17" s="29"/>
      <c r="H17" s="29"/>
      <c r="I17" s="30">
        <f t="shared" si="0"/>
        <v>0</v>
      </c>
      <c r="J17" s="31"/>
      <c r="K17" s="32"/>
      <c r="L17" s="33">
        <f t="shared" si="1"/>
        <v>0</v>
      </c>
      <c r="M17" s="34"/>
      <c r="N17" s="140"/>
      <c r="O17" s="140"/>
      <c r="P17" s="141"/>
      <c r="Q17" s="35" t="s">
        <v>38</v>
      </c>
      <c r="R17" s="37"/>
      <c r="T17" s="16"/>
    </row>
    <row r="18" spans="1:23" s="24" customFormat="1" ht="22.5" customHeight="1">
      <c r="A18" s="26"/>
      <c r="B18" s="18">
        <v>8</v>
      </c>
      <c r="C18" s="25"/>
      <c r="D18" s="26"/>
      <c r="E18" s="27"/>
      <c r="F18" s="28"/>
      <c r="G18" s="29"/>
      <c r="H18" s="29"/>
      <c r="I18" s="30">
        <f t="shared" si="0"/>
        <v>0</v>
      </c>
      <c r="J18" s="31"/>
      <c r="K18" s="32"/>
      <c r="L18" s="33">
        <f t="shared" si="1"/>
        <v>0</v>
      </c>
      <c r="M18" s="34"/>
      <c r="N18" s="140"/>
      <c r="O18" s="140"/>
      <c r="P18" s="141"/>
      <c r="Q18" s="35" t="s">
        <v>39</v>
      </c>
      <c r="R18" s="37"/>
      <c r="T18" s="16"/>
    </row>
    <row r="19" spans="1:23" ht="22.5" customHeight="1">
      <c r="A19" s="39"/>
      <c r="B19" s="18">
        <v>9</v>
      </c>
      <c r="C19" s="25"/>
      <c r="D19" s="39"/>
      <c r="E19" s="27"/>
      <c r="F19" s="40"/>
      <c r="G19" s="41"/>
      <c r="H19" s="41"/>
      <c r="I19" s="30">
        <f t="shared" si="0"/>
        <v>0</v>
      </c>
      <c r="J19" s="42"/>
      <c r="K19" s="43"/>
      <c r="L19" s="33">
        <f t="shared" si="1"/>
        <v>0</v>
      </c>
      <c r="M19" s="44"/>
      <c r="N19" s="140"/>
      <c r="O19" s="140"/>
      <c r="P19" s="140"/>
      <c r="Q19" s="24"/>
      <c r="R19" s="37"/>
    </row>
    <row r="20" spans="1:23" ht="22.5" customHeight="1">
      <c r="A20" s="39"/>
      <c r="B20" s="18">
        <v>10</v>
      </c>
      <c r="C20" s="25"/>
      <c r="D20" s="39"/>
      <c r="E20" s="27"/>
      <c r="F20" s="40"/>
      <c r="G20" s="41"/>
      <c r="H20" s="41"/>
      <c r="I20" s="30">
        <f t="shared" si="0"/>
        <v>0</v>
      </c>
      <c r="J20" s="42"/>
      <c r="K20" s="43"/>
      <c r="L20" s="33">
        <f t="shared" si="1"/>
        <v>0</v>
      </c>
      <c r="M20" s="44"/>
      <c r="N20" s="140"/>
      <c r="O20" s="140"/>
      <c r="P20" s="140"/>
      <c r="Q20" s="24"/>
      <c r="R20" s="37"/>
    </row>
    <row r="21" spans="1:23" ht="22.5" customHeight="1">
      <c r="A21" s="39"/>
      <c r="B21" s="18">
        <v>11</v>
      </c>
      <c r="C21" s="25"/>
      <c r="D21" s="39"/>
      <c r="E21" s="27"/>
      <c r="F21" s="40"/>
      <c r="G21" s="41"/>
      <c r="H21" s="41"/>
      <c r="I21" s="30">
        <f t="shared" si="0"/>
        <v>0</v>
      </c>
      <c r="J21" s="42"/>
      <c r="K21" s="43"/>
      <c r="L21" s="33">
        <f t="shared" si="1"/>
        <v>0</v>
      </c>
      <c r="M21" s="44"/>
      <c r="N21" s="140"/>
      <c r="O21" s="140"/>
      <c r="P21" s="140"/>
      <c r="Q21" s="24"/>
      <c r="R21" s="37"/>
    </row>
    <row r="22" spans="1:23" ht="22.5" customHeight="1">
      <c r="A22" s="39"/>
      <c r="B22" s="18">
        <v>12</v>
      </c>
      <c r="C22" s="25"/>
      <c r="D22" s="39"/>
      <c r="E22" s="27"/>
      <c r="F22" s="40"/>
      <c r="G22" s="41"/>
      <c r="H22" s="41"/>
      <c r="I22" s="30">
        <f t="shared" si="0"/>
        <v>0</v>
      </c>
      <c r="J22" s="42"/>
      <c r="K22" s="43"/>
      <c r="L22" s="33">
        <f t="shared" si="1"/>
        <v>0</v>
      </c>
      <c r="M22" s="44"/>
      <c r="N22" s="140"/>
      <c r="O22" s="140"/>
      <c r="P22" s="140"/>
      <c r="Q22" s="24"/>
      <c r="R22" s="37"/>
    </row>
    <row r="23" spans="1:23" ht="22.5" customHeight="1">
      <c r="A23" s="39"/>
      <c r="B23" s="18">
        <v>13</v>
      </c>
      <c r="C23" s="25"/>
      <c r="D23" s="39"/>
      <c r="E23" s="27"/>
      <c r="F23" s="40"/>
      <c r="G23" s="41"/>
      <c r="H23" s="41"/>
      <c r="I23" s="30">
        <f t="shared" si="0"/>
        <v>0</v>
      </c>
      <c r="J23" s="42"/>
      <c r="K23" s="43"/>
      <c r="L23" s="33">
        <f t="shared" si="1"/>
        <v>0</v>
      </c>
      <c r="M23" s="44"/>
      <c r="N23" s="140"/>
      <c r="O23" s="140"/>
      <c r="P23" s="140"/>
      <c r="Q23" s="24"/>
      <c r="R23" s="37"/>
    </row>
    <row r="24" spans="1:23" ht="22.5" customHeight="1">
      <c r="A24" s="39"/>
      <c r="B24" s="18">
        <v>14</v>
      </c>
      <c r="C24" s="25"/>
      <c r="D24" s="39"/>
      <c r="E24" s="27"/>
      <c r="F24" s="40"/>
      <c r="G24" s="41"/>
      <c r="H24" s="41"/>
      <c r="I24" s="30">
        <f t="shared" si="0"/>
        <v>0</v>
      </c>
      <c r="J24" s="42"/>
      <c r="K24" s="43"/>
      <c r="L24" s="33">
        <f t="shared" si="1"/>
        <v>0</v>
      </c>
      <c r="M24" s="44"/>
      <c r="N24" s="140"/>
      <c r="O24" s="140"/>
      <c r="P24" s="140"/>
      <c r="Q24" s="24"/>
      <c r="R24" s="37"/>
    </row>
    <row r="25" spans="1:23" ht="22.5" customHeight="1">
      <c r="A25" s="39"/>
      <c r="B25" s="18">
        <v>15</v>
      </c>
      <c r="C25" s="25"/>
      <c r="D25" s="39"/>
      <c r="E25" s="27"/>
      <c r="F25" s="40"/>
      <c r="G25" s="41"/>
      <c r="H25" s="41"/>
      <c r="I25" s="30">
        <f t="shared" si="0"/>
        <v>0</v>
      </c>
      <c r="J25" s="42"/>
      <c r="K25" s="43"/>
      <c r="L25" s="33">
        <f t="shared" si="1"/>
        <v>0</v>
      </c>
      <c r="M25" s="44"/>
      <c r="N25" s="140"/>
      <c r="O25" s="140"/>
      <c r="P25" s="140"/>
      <c r="Q25" s="24"/>
      <c r="R25" s="37"/>
    </row>
    <row r="26" spans="1:23" ht="22.5" customHeight="1">
      <c r="B26" s="18" t="s">
        <v>40</v>
      </c>
      <c r="C26" s="45"/>
      <c r="D26" s="33">
        <f>SUM(D11:D25)</f>
        <v>0</v>
      </c>
      <c r="E26" s="46"/>
      <c r="F26" s="18" t="s">
        <v>41</v>
      </c>
      <c r="G26" s="47">
        <f>SUMIF(E11:E25,"野菜",G11:G25)+SUMIF(E11:E25,"果樹",G11:G25)</f>
        <v>0</v>
      </c>
      <c r="H26" s="47">
        <f>SUMIF(E11:E25,"野菜",H11:H25)+SUMIF(E11:E25,"果樹",H11:H25)</f>
        <v>0</v>
      </c>
      <c r="I26" s="47">
        <f>SUMIF(E11:E25,"野菜",I11:I25)+SUMIF(E11:E25,"果樹",I11:I25)</f>
        <v>0</v>
      </c>
      <c r="J26" s="48" t="str">
        <f>IFERROR(ROUND((I26/G26)*100,1),"")</f>
        <v/>
      </c>
      <c r="K26" s="33">
        <f>SUMIF(E11:E25,"野菜",K11:K25)+SUMIF(E11:E25,"果樹",K11:K25)</f>
        <v>0</v>
      </c>
      <c r="L26" s="33">
        <f>SUMIF(E11:E25,"野菜",L11:L25)+SUMIF(E11:E25,"果樹",L11:L25)</f>
        <v>0</v>
      </c>
      <c r="M26" s="49" t="str">
        <f>IFERROR(ROUND((L26/G26)*100,1),"")</f>
        <v/>
      </c>
      <c r="O26" s="139"/>
      <c r="P26" s="139"/>
      <c r="Q26" s="16"/>
    </row>
    <row r="27" spans="1:23" ht="22.5" customHeight="1">
      <c r="B27" s="24"/>
      <c r="C27" s="24"/>
      <c r="D27" s="24" t="s">
        <v>42</v>
      </c>
      <c r="E27" s="27"/>
      <c r="F27" s="18" t="s">
        <v>34</v>
      </c>
      <c r="G27" s="47">
        <f>SUMIF(E10:E24,"花き",G10:G24)</f>
        <v>0</v>
      </c>
      <c r="H27" s="47">
        <f>SUMIF(E10:E24,"花き",H10:H24)</f>
        <v>0</v>
      </c>
      <c r="I27" s="47">
        <f>SUMIF(E10:E24,"花き",I10:I24)</f>
        <v>0</v>
      </c>
      <c r="J27" s="48" t="str">
        <f>IFERROR(ROUND((I27/G27)*100,1),"")</f>
        <v/>
      </c>
      <c r="K27" s="33">
        <f>SUMIF(E10:E25,"花き",K10:K25)</f>
        <v>0</v>
      </c>
      <c r="L27" s="33">
        <f>SUMIF(E10:E24,"花き",L10:L24)</f>
        <v>0</v>
      </c>
      <c r="M27" s="49" t="str">
        <f>IFERROR(ROUND((L27/G27)*100,1),"")</f>
        <v/>
      </c>
      <c r="O27" s="24"/>
      <c r="P27" s="24"/>
      <c r="Q27" s="16"/>
    </row>
    <row r="28" spans="1:23" ht="22.5" customHeight="1">
      <c r="B28" s="24"/>
      <c r="C28" s="24"/>
      <c r="D28" s="24"/>
      <c r="E28" s="50"/>
      <c r="F28" s="50"/>
      <c r="G28" s="50"/>
      <c r="H28" s="50"/>
      <c r="I28" s="50"/>
      <c r="J28" s="50"/>
      <c r="K28" s="50"/>
      <c r="L28" s="50"/>
      <c r="M28" s="50"/>
      <c r="N28" s="24"/>
      <c r="O28" s="24"/>
      <c r="P28" s="24"/>
      <c r="Q28" s="16"/>
    </row>
    <row r="29" spans="1:23" ht="22.5" customHeight="1">
      <c r="B29" s="51" t="s">
        <v>43</v>
      </c>
      <c r="Q29" s="16"/>
    </row>
    <row r="30" spans="1:23" ht="22.5" customHeight="1">
      <c r="B30" s="52" t="s">
        <v>44</v>
      </c>
      <c r="D30" s="53"/>
      <c r="Q30" s="16"/>
    </row>
    <row r="31" spans="1:23" s="37" customFormat="1" ht="22.5" customHeight="1">
      <c r="B31" s="135" t="s">
        <v>45</v>
      </c>
      <c r="C31" s="130" t="s">
        <v>46</v>
      </c>
      <c r="D31" s="117" t="s">
        <v>47</v>
      </c>
      <c r="E31" s="117"/>
      <c r="F31" s="117"/>
      <c r="G31" s="117"/>
      <c r="H31" s="130" t="s">
        <v>48</v>
      </c>
      <c r="I31" s="132" t="s">
        <v>49</v>
      </c>
      <c r="J31" s="133"/>
      <c r="K31" s="133"/>
      <c r="L31" s="134"/>
      <c r="M31" s="132" t="s">
        <v>50</v>
      </c>
      <c r="N31" s="133"/>
      <c r="O31" s="133"/>
      <c r="P31" s="134"/>
      <c r="Q31" s="16" t="s">
        <v>51</v>
      </c>
      <c r="R31" s="16" t="s">
        <v>51</v>
      </c>
      <c r="T31" s="16"/>
    </row>
    <row r="32" spans="1:23" s="56" customFormat="1" ht="22.5" customHeight="1">
      <c r="B32" s="131"/>
      <c r="C32" s="131"/>
      <c r="D32" s="54" t="s">
        <v>52</v>
      </c>
      <c r="E32" s="117" t="s">
        <v>53</v>
      </c>
      <c r="F32" s="117"/>
      <c r="G32" s="54" t="s">
        <v>54</v>
      </c>
      <c r="H32" s="131"/>
      <c r="I32" s="55" t="s">
        <v>55</v>
      </c>
      <c r="J32" s="55" t="s">
        <v>56</v>
      </c>
      <c r="K32" s="54" t="s">
        <v>57</v>
      </c>
      <c r="L32" s="54" t="s">
        <v>58</v>
      </c>
      <c r="M32" s="19" t="s">
        <v>59</v>
      </c>
      <c r="N32" s="19" t="s">
        <v>60</v>
      </c>
      <c r="O32" s="19" t="s">
        <v>61</v>
      </c>
      <c r="P32" s="19" t="s">
        <v>62</v>
      </c>
      <c r="Q32" s="56" t="s">
        <v>63</v>
      </c>
      <c r="R32" s="56" t="s">
        <v>64</v>
      </c>
      <c r="S32" s="56" t="s">
        <v>65</v>
      </c>
      <c r="T32" s="16"/>
      <c r="U32" s="57" t="s">
        <v>46</v>
      </c>
      <c r="V32" s="58" t="s">
        <v>66</v>
      </c>
      <c r="W32" s="37"/>
    </row>
    <row r="33" spans="2:23" ht="22.5" customHeight="1">
      <c r="B33" s="29"/>
      <c r="C33" s="59"/>
      <c r="D33" s="60"/>
      <c r="E33" s="129"/>
      <c r="F33" s="129"/>
      <c r="G33" s="61"/>
      <c r="H33" s="62"/>
      <c r="I33" s="29"/>
      <c r="J33" s="63"/>
      <c r="K33" s="62" t="s">
        <v>67</v>
      </c>
      <c r="L33" s="64" t="s">
        <v>67</v>
      </c>
      <c r="M33" s="65"/>
      <c r="N33" s="65"/>
      <c r="O33" s="65"/>
      <c r="P33" s="66">
        <f>M33-(N33+O33)</f>
        <v>0</v>
      </c>
      <c r="Q33" s="67" t="str">
        <f>IF(OR(H33="新規",H33="追加",H33=""),"OK",(IF(AND(I33="",J33=""),"NG","OK")))</f>
        <v>OK</v>
      </c>
      <c r="R33" s="68" t="str">
        <f>IF(OR(H33="新規",H33="追加",H33=""),"OK",(IF(OR(AND(K33="",L33=""),AND(K33="",L33="□"),AND(K33="□",L33=""),AND(K33="□",L33="□")),"NG","OK")))</f>
        <v>OK</v>
      </c>
      <c r="S33" s="68" t="str">
        <f>IF(OR(AND(D33&lt;&gt;"",E33&lt;&gt;"",G33&lt;&gt;"",H33&lt;&gt;""),(D33="")),"OK","NG")</f>
        <v>OK</v>
      </c>
      <c r="U33" s="57" t="s">
        <v>68</v>
      </c>
      <c r="V33" s="69" t="s">
        <v>69</v>
      </c>
      <c r="W33" s="37"/>
    </row>
    <row r="34" spans="2:23" ht="22.5" customHeight="1">
      <c r="B34" s="29"/>
      <c r="C34" s="59"/>
      <c r="D34" s="60"/>
      <c r="E34" s="129"/>
      <c r="F34" s="129"/>
      <c r="G34" s="61"/>
      <c r="H34" s="62"/>
      <c r="I34" s="29"/>
      <c r="J34" s="63"/>
      <c r="K34" s="62" t="s">
        <v>67</v>
      </c>
      <c r="L34" s="64" t="s">
        <v>67</v>
      </c>
      <c r="M34" s="65"/>
      <c r="N34" s="65"/>
      <c r="O34" s="65"/>
      <c r="P34" s="66">
        <f t="shared" ref="P34:P39" si="2">M34-(N34+O34)</f>
        <v>0</v>
      </c>
      <c r="Q34" s="67" t="str">
        <f t="shared" ref="Q34:Q39" si="3">IF(OR(H34="新規",H34="追加",H34=""),"OK",(IF(AND(I34="",J34=""),"NG","OK")))</f>
        <v>OK</v>
      </c>
      <c r="R34" s="68" t="str">
        <f t="shared" ref="R34:R39" si="4">IF(OR(H34="新規",H34="追加",H34=""),"OK",(IF(OR(AND(K34="",L34=""),AND(K34="",L34="□"),AND(K34="□",L34=""),AND(K34="□",L34="□")),"NG","OK")))</f>
        <v>OK</v>
      </c>
      <c r="S34" s="68" t="str">
        <f t="shared" ref="S34:S39" si="5">IF(OR(AND(D34&lt;&gt;"",E34&lt;&gt;"",G34&lt;&gt;"",H34&lt;&gt;""),(D34="")),"OK","NG")</f>
        <v>OK</v>
      </c>
      <c r="U34" s="70" t="s">
        <v>70</v>
      </c>
      <c r="V34" s="71" t="s">
        <v>71</v>
      </c>
      <c r="W34" s="37"/>
    </row>
    <row r="35" spans="2:23" ht="22.5" customHeight="1">
      <c r="B35" s="29"/>
      <c r="C35" s="59"/>
      <c r="D35" s="60"/>
      <c r="E35" s="129"/>
      <c r="F35" s="129"/>
      <c r="G35" s="61"/>
      <c r="H35" s="62"/>
      <c r="I35" s="29"/>
      <c r="J35" s="63"/>
      <c r="K35" s="62" t="s">
        <v>67</v>
      </c>
      <c r="L35" s="64" t="s">
        <v>67</v>
      </c>
      <c r="M35" s="65"/>
      <c r="N35" s="65"/>
      <c r="O35" s="65"/>
      <c r="P35" s="66">
        <f t="shared" si="2"/>
        <v>0</v>
      </c>
      <c r="Q35" s="67" t="str">
        <f t="shared" si="3"/>
        <v>OK</v>
      </c>
      <c r="R35" s="68" t="str">
        <f t="shared" si="4"/>
        <v>OK</v>
      </c>
      <c r="S35" s="68" t="str">
        <f t="shared" si="5"/>
        <v>OK</v>
      </c>
      <c r="U35" s="51"/>
      <c r="V35" s="71" t="s">
        <v>72</v>
      </c>
      <c r="W35" s="37"/>
    </row>
    <row r="36" spans="2:23" ht="22.5" customHeight="1">
      <c r="B36" s="29"/>
      <c r="C36" s="59"/>
      <c r="D36" s="60"/>
      <c r="E36" s="129"/>
      <c r="F36" s="129"/>
      <c r="G36" s="61"/>
      <c r="H36" s="62"/>
      <c r="I36" s="29"/>
      <c r="J36" s="63"/>
      <c r="K36" s="62" t="s">
        <v>67</v>
      </c>
      <c r="L36" s="64" t="s">
        <v>67</v>
      </c>
      <c r="M36" s="65"/>
      <c r="N36" s="65"/>
      <c r="O36" s="65"/>
      <c r="P36" s="66">
        <f t="shared" si="2"/>
        <v>0</v>
      </c>
      <c r="Q36" s="67" t="str">
        <f t="shared" si="3"/>
        <v>OK</v>
      </c>
      <c r="R36" s="68" t="str">
        <f t="shared" si="4"/>
        <v>OK</v>
      </c>
      <c r="S36" s="68" t="str">
        <f t="shared" si="5"/>
        <v>OK</v>
      </c>
      <c r="U36" s="51"/>
      <c r="V36" s="72" t="s">
        <v>73</v>
      </c>
      <c r="W36" s="37"/>
    </row>
    <row r="37" spans="2:23" ht="22.5" customHeight="1">
      <c r="B37" s="29"/>
      <c r="C37" s="59"/>
      <c r="D37" s="60"/>
      <c r="E37" s="129"/>
      <c r="F37" s="129"/>
      <c r="G37" s="73"/>
      <c r="H37" s="62"/>
      <c r="I37" s="29"/>
      <c r="J37" s="63"/>
      <c r="K37" s="62" t="s">
        <v>67</v>
      </c>
      <c r="L37" s="64" t="s">
        <v>67</v>
      </c>
      <c r="M37" s="65"/>
      <c r="N37" s="65"/>
      <c r="O37" s="65"/>
      <c r="P37" s="66">
        <f t="shared" si="2"/>
        <v>0</v>
      </c>
      <c r="Q37" s="67" t="str">
        <f t="shared" si="3"/>
        <v>OK</v>
      </c>
      <c r="R37" s="68" t="str">
        <f t="shared" si="4"/>
        <v>OK</v>
      </c>
      <c r="S37" s="68" t="str">
        <f t="shared" si="5"/>
        <v>OK</v>
      </c>
    </row>
    <row r="38" spans="2:23" ht="22.5" customHeight="1">
      <c r="B38" s="29"/>
      <c r="C38" s="59"/>
      <c r="D38" s="60"/>
      <c r="E38" s="129"/>
      <c r="F38" s="129"/>
      <c r="G38" s="61"/>
      <c r="H38" s="62"/>
      <c r="I38" s="29"/>
      <c r="J38" s="63"/>
      <c r="K38" s="62" t="s">
        <v>67</v>
      </c>
      <c r="L38" s="64" t="s">
        <v>67</v>
      </c>
      <c r="M38" s="65"/>
      <c r="N38" s="65"/>
      <c r="O38" s="65"/>
      <c r="P38" s="66">
        <f t="shared" si="2"/>
        <v>0</v>
      </c>
      <c r="Q38" s="67" t="str">
        <f t="shared" si="3"/>
        <v>OK</v>
      </c>
      <c r="R38" s="68" t="str">
        <f t="shared" si="4"/>
        <v>OK</v>
      </c>
      <c r="S38" s="68" t="str">
        <f t="shared" si="5"/>
        <v>OK</v>
      </c>
    </row>
    <row r="39" spans="2:23" ht="22.5" customHeight="1">
      <c r="B39" s="29"/>
      <c r="C39" s="59"/>
      <c r="D39" s="60"/>
      <c r="E39" s="129"/>
      <c r="F39" s="129"/>
      <c r="G39" s="61"/>
      <c r="H39" s="62"/>
      <c r="I39" s="29"/>
      <c r="J39" s="63"/>
      <c r="K39" s="62" t="s">
        <v>67</v>
      </c>
      <c r="L39" s="64" t="s">
        <v>67</v>
      </c>
      <c r="M39" s="65"/>
      <c r="N39" s="65"/>
      <c r="O39" s="65"/>
      <c r="P39" s="66">
        <f t="shared" si="2"/>
        <v>0</v>
      </c>
      <c r="Q39" s="67" t="str">
        <f t="shared" si="3"/>
        <v>OK</v>
      </c>
      <c r="R39" s="68" t="str">
        <f t="shared" si="4"/>
        <v>OK</v>
      </c>
      <c r="S39" s="68" t="str">
        <f t="shared" si="5"/>
        <v>OK</v>
      </c>
    </row>
    <row r="40" spans="2:23" ht="22.5" customHeight="1">
      <c r="B40" s="74"/>
      <c r="C40" s="75"/>
      <c r="D40" s="76"/>
      <c r="E40" s="75"/>
      <c r="F40" s="76"/>
      <c r="G40" s="76"/>
      <c r="H40" s="75"/>
      <c r="I40" s="75"/>
      <c r="J40" s="74"/>
      <c r="K40" s="74"/>
      <c r="L40" s="54" t="s">
        <v>74</v>
      </c>
      <c r="M40" s="47">
        <f>SUM(M33:M39)</f>
        <v>0</v>
      </c>
      <c r="N40" s="47">
        <f t="shared" ref="N40:O40" si="6">SUM(N33:N39)</f>
        <v>0</v>
      </c>
      <c r="O40" s="47">
        <f t="shared" si="6"/>
        <v>0</v>
      </c>
      <c r="P40" s="47">
        <f>M40-(N40+O40)</f>
        <v>0</v>
      </c>
      <c r="Q40" s="77"/>
      <c r="R40" s="78"/>
      <c r="S40" s="78"/>
    </row>
    <row r="41" spans="2:23" ht="22.5" customHeight="1">
      <c r="B41" s="16" t="s">
        <v>75</v>
      </c>
      <c r="C41" s="75"/>
      <c r="D41" s="76"/>
      <c r="E41" s="75"/>
      <c r="F41" s="76"/>
      <c r="G41" s="76"/>
      <c r="H41" s="75"/>
      <c r="I41" s="75"/>
      <c r="J41" s="74"/>
      <c r="K41" s="74"/>
      <c r="L41" s="74"/>
      <c r="M41" s="74"/>
      <c r="N41" s="74"/>
      <c r="O41" s="74"/>
      <c r="P41" s="74"/>
      <c r="Q41" s="77"/>
      <c r="R41" s="78"/>
      <c r="S41" s="78"/>
    </row>
    <row r="42" spans="2:23" ht="22.5" customHeight="1">
      <c r="B42" s="135" t="s">
        <v>45</v>
      </c>
      <c r="C42" s="130" t="s">
        <v>46</v>
      </c>
      <c r="D42" s="117" t="s">
        <v>47</v>
      </c>
      <c r="E42" s="117"/>
      <c r="F42" s="117"/>
      <c r="G42" s="117"/>
      <c r="H42" s="130" t="s">
        <v>48</v>
      </c>
      <c r="I42" s="132" t="s">
        <v>49</v>
      </c>
      <c r="J42" s="133"/>
      <c r="K42" s="133"/>
      <c r="L42" s="134"/>
      <c r="M42" s="132" t="s">
        <v>50</v>
      </c>
      <c r="N42" s="133"/>
      <c r="O42" s="133"/>
      <c r="P42" s="134"/>
      <c r="Q42" s="16" t="s">
        <v>51</v>
      </c>
      <c r="R42" s="16" t="s">
        <v>51</v>
      </c>
      <c r="S42" s="37"/>
    </row>
    <row r="43" spans="2:23" ht="22.5" customHeight="1">
      <c r="B43" s="131"/>
      <c r="C43" s="131"/>
      <c r="D43" s="54" t="s">
        <v>52</v>
      </c>
      <c r="E43" s="117" t="s">
        <v>53</v>
      </c>
      <c r="F43" s="117"/>
      <c r="G43" s="54" t="s">
        <v>54</v>
      </c>
      <c r="H43" s="131"/>
      <c r="I43" s="55" t="s">
        <v>55</v>
      </c>
      <c r="J43" s="55" t="s">
        <v>56</v>
      </c>
      <c r="K43" s="54" t="s">
        <v>57</v>
      </c>
      <c r="L43" s="54" t="s">
        <v>58</v>
      </c>
      <c r="M43" s="19" t="s">
        <v>59</v>
      </c>
      <c r="N43" s="19" t="s">
        <v>60</v>
      </c>
      <c r="O43" s="19" t="s">
        <v>61</v>
      </c>
      <c r="P43" s="19" t="s">
        <v>62</v>
      </c>
      <c r="Q43" s="56" t="s">
        <v>63</v>
      </c>
      <c r="R43" s="56" t="s">
        <v>64</v>
      </c>
      <c r="S43" s="56" t="s">
        <v>65</v>
      </c>
      <c r="U43" s="58" t="s">
        <v>66</v>
      </c>
    </row>
    <row r="44" spans="2:23" ht="22.5" customHeight="1">
      <c r="B44" s="29"/>
      <c r="C44" s="59"/>
      <c r="D44" s="60"/>
      <c r="E44" s="129"/>
      <c r="F44" s="129"/>
      <c r="G44" s="61"/>
      <c r="H44" s="62"/>
      <c r="I44" s="29"/>
      <c r="J44" s="63"/>
      <c r="K44" s="62" t="s">
        <v>67</v>
      </c>
      <c r="L44" s="64" t="s">
        <v>67</v>
      </c>
      <c r="M44" s="65"/>
      <c r="N44" s="65"/>
      <c r="O44" s="65"/>
      <c r="P44" s="66">
        <f>M44-(N44+O44)</f>
        <v>0</v>
      </c>
      <c r="Q44" s="67" t="str">
        <f t="shared" ref="Q44:Q50" si="7">IF(OR(H44="新規",H44="追加",H44=""),"OK",(IF(AND(I44="",J44=""),"NG","OK")))</f>
        <v>OK</v>
      </c>
      <c r="R44" s="68" t="str">
        <f t="shared" ref="R44:R50" si="8">IF(OR(H44="新規",H44="追加",H44=""),"OK",(IF(OR(AND(K44="",L44=""),AND(K44="",L44="□"),AND(K44="□",L44=""),AND(K44="□",L44="□")),"NG","OK")))</f>
        <v>OK</v>
      </c>
      <c r="S44" s="68" t="str">
        <f t="shared" ref="S44:S50" si="9">IF(OR(AND(D44&lt;&gt;"",E44&lt;&gt;"",G44&lt;&gt;"",H44&lt;&gt;""),(D44="")),"OK","NG")</f>
        <v>OK</v>
      </c>
      <c r="U44" s="79" t="s">
        <v>76</v>
      </c>
    </row>
    <row r="45" spans="2:23" ht="22.5" customHeight="1">
      <c r="B45" s="29"/>
      <c r="C45" s="59"/>
      <c r="D45" s="60"/>
      <c r="E45" s="129"/>
      <c r="F45" s="129"/>
      <c r="G45" s="61"/>
      <c r="H45" s="62"/>
      <c r="I45" s="29"/>
      <c r="J45" s="63"/>
      <c r="K45" s="62" t="s">
        <v>67</v>
      </c>
      <c r="L45" s="64" t="s">
        <v>67</v>
      </c>
      <c r="M45" s="65"/>
      <c r="N45" s="65"/>
      <c r="O45" s="65"/>
      <c r="P45" s="66">
        <f t="shared" ref="P45:P50" si="10">M45-(N45+O45)</f>
        <v>0</v>
      </c>
      <c r="Q45" s="67" t="str">
        <f t="shared" si="7"/>
        <v>OK</v>
      </c>
      <c r="R45" s="68" t="str">
        <f t="shared" si="8"/>
        <v>OK</v>
      </c>
      <c r="S45" s="68" t="str">
        <f t="shared" si="9"/>
        <v>OK</v>
      </c>
      <c r="U45" s="80" t="s">
        <v>72</v>
      </c>
    </row>
    <row r="46" spans="2:23" ht="22.5" customHeight="1">
      <c r="B46" s="29"/>
      <c r="C46" s="59"/>
      <c r="D46" s="60"/>
      <c r="E46" s="129"/>
      <c r="F46" s="129"/>
      <c r="G46" s="61"/>
      <c r="H46" s="62"/>
      <c r="I46" s="29"/>
      <c r="J46" s="63"/>
      <c r="K46" s="62" t="s">
        <v>67</v>
      </c>
      <c r="L46" s="64" t="s">
        <v>67</v>
      </c>
      <c r="M46" s="65"/>
      <c r="N46" s="65"/>
      <c r="O46" s="65"/>
      <c r="P46" s="66">
        <f t="shared" si="10"/>
        <v>0</v>
      </c>
      <c r="Q46" s="67" t="str">
        <f t="shared" si="7"/>
        <v>OK</v>
      </c>
      <c r="R46" s="68" t="str">
        <f t="shared" si="8"/>
        <v>OK</v>
      </c>
      <c r="S46" s="68" t="str">
        <f t="shared" si="9"/>
        <v>OK</v>
      </c>
      <c r="U46" s="81" t="s">
        <v>73</v>
      </c>
    </row>
    <row r="47" spans="2:23" ht="22.5" customHeight="1">
      <c r="B47" s="29"/>
      <c r="C47" s="59"/>
      <c r="D47" s="60"/>
      <c r="E47" s="129"/>
      <c r="F47" s="129"/>
      <c r="G47" s="61"/>
      <c r="H47" s="62"/>
      <c r="I47" s="29"/>
      <c r="J47" s="63"/>
      <c r="K47" s="62" t="s">
        <v>67</v>
      </c>
      <c r="L47" s="64" t="s">
        <v>67</v>
      </c>
      <c r="M47" s="65"/>
      <c r="N47" s="65"/>
      <c r="O47" s="65"/>
      <c r="P47" s="66">
        <f t="shared" si="10"/>
        <v>0</v>
      </c>
      <c r="Q47" s="67" t="str">
        <f t="shared" si="7"/>
        <v>OK</v>
      </c>
      <c r="R47" s="68" t="str">
        <f t="shared" si="8"/>
        <v>OK</v>
      </c>
      <c r="S47" s="68" t="str">
        <f t="shared" si="9"/>
        <v>OK</v>
      </c>
    </row>
    <row r="48" spans="2:23" ht="22.5" customHeight="1">
      <c r="B48" s="29"/>
      <c r="C48" s="59"/>
      <c r="D48" s="60"/>
      <c r="E48" s="129"/>
      <c r="F48" s="129"/>
      <c r="G48" s="73"/>
      <c r="H48" s="62"/>
      <c r="I48" s="29"/>
      <c r="J48" s="63"/>
      <c r="K48" s="62" t="s">
        <v>67</v>
      </c>
      <c r="L48" s="64" t="s">
        <v>67</v>
      </c>
      <c r="M48" s="65"/>
      <c r="N48" s="65"/>
      <c r="O48" s="65"/>
      <c r="P48" s="66">
        <f t="shared" si="10"/>
        <v>0</v>
      </c>
      <c r="Q48" s="67" t="str">
        <f t="shared" si="7"/>
        <v>OK</v>
      </c>
      <c r="R48" s="68" t="str">
        <f t="shared" si="8"/>
        <v>OK</v>
      </c>
      <c r="S48" s="68" t="str">
        <f t="shared" si="9"/>
        <v>OK</v>
      </c>
    </row>
    <row r="49" spans="2:21" ht="22.5" customHeight="1">
      <c r="B49" s="29"/>
      <c r="C49" s="59"/>
      <c r="D49" s="60"/>
      <c r="E49" s="129"/>
      <c r="F49" s="129"/>
      <c r="G49" s="61"/>
      <c r="H49" s="62"/>
      <c r="I49" s="29"/>
      <c r="J49" s="63"/>
      <c r="K49" s="62" t="s">
        <v>67</v>
      </c>
      <c r="L49" s="64" t="s">
        <v>67</v>
      </c>
      <c r="M49" s="65"/>
      <c r="N49" s="65"/>
      <c r="O49" s="65"/>
      <c r="P49" s="66">
        <f t="shared" si="10"/>
        <v>0</v>
      </c>
      <c r="Q49" s="67" t="str">
        <f t="shared" si="7"/>
        <v>OK</v>
      </c>
      <c r="R49" s="68" t="str">
        <f t="shared" si="8"/>
        <v>OK</v>
      </c>
      <c r="S49" s="68" t="str">
        <f t="shared" si="9"/>
        <v>OK</v>
      </c>
    </row>
    <row r="50" spans="2:21" ht="22.5" customHeight="1">
      <c r="B50" s="29"/>
      <c r="C50" s="59"/>
      <c r="D50" s="60"/>
      <c r="E50" s="129"/>
      <c r="F50" s="129"/>
      <c r="G50" s="61"/>
      <c r="H50" s="62"/>
      <c r="I50" s="29"/>
      <c r="J50" s="63"/>
      <c r="K50" s="62" t="s">
        <v>67</v>
      </c>
      <c r="L50" s="64" t="s">
        <v>67</v>
      </c>
      <c r="M50" s="65"/>
      <c r="N50" s="65"/>
      <c r="O50" s="65"/>
      <c r="P50" s="66">
        <f t="shared" si="10"/>
        <v>0</v>
      </c>
      <c r="Q50" s="67" t="str">
        <f t="shared" si="7"/>
        <v>OK</v>
      </c>
      <c r="R50" s="68" t="str">
        <f t="shared" si="8"/>
        <v>OK</v>
      </c>
      <c r="S50" s="68" t="str">
        <f t="shared" si="9"/>
        <v>OK</v>
      </c>
    </row>
    <row r="51" spans="2:21" ht="22.5" customHeight="1">
      <c r="B51" s="74"/>
      <c r="C51" s="75"/>
      <c r="D51" s="76"/>
      <c r="E51" s="75"/>
      <c r="F51" s="76"/>
      <c r="G51" s="76"/>
      <c r="H51" s="75"/>
      <c r="I51" s="75"/>
      <c r="J51" s="74"/>
      <c r="K51" s="74"/>
      <c r="L51" s="54" t="s">
        <v>74</v>
      </c>
      <c r="M51" s="47">
        <f>SUM(M44:M50)</f>
        <v>0</v>
      </c>
      <c r="N51" s="47">
        <f t="shared" ref="N51:O51" si="11">SUM(N44:N50)</f>
        <v>0</v>
      </c>
      <c r="O51" s="47">
        <f t="shared" si="11"/>
        <v>0</v>
      </c>
      <c r="P51" s="47">
        <f>M51-(N51+O51)</f>
        <v>0</v>
      </c>
      <c r="Q51" s="77"/>
      <c r="R51" s="78"/>
      <c r="S51" s="78"/>
    </row>
    <row r="52" spans="2:21" ht="22.5" customHeight="1">
      <c r="B52" s="16" t="s">
        <v>77</v>
      </c>
      <c r="C52" s="75"/>
      <c r="D52" s="76"/>
      <c r="E52" s="75"/>
      <c r="F52" s="76"/>
      <c r="G52" s="76"/>
      <c r="H52" s="75"/>
      <c r="I52" s="75"/>
      <c r="J52" s="74"/>
      <c r="K52" s="74"/>
      <c r="L52" s="74"/>
      <c r="M52" s="74"/>
      <c r="N52" s="74"/>
      <c r="O52" s="74"/>
      <c r="P52" s="74"/>
      <c r="Q52" s="77"/>
      <c r="R52" s="78"/>
      <c r="S52" s="78"/>
    </row>
    <row r="53" spans="2:21" ht="22.5" customHeight="1">
      <c r="B53" s="135" t="s">
        <v>45</v>
      </c>
      <c r="C53" s="130" t="s">
        <v>46</v>
      </c>
      <c r="D53" s="117" t="s">
        <v>47</v>
      </c>
      <c r="E53" s="117"/>
      <c r="F53" s="117"/>
      <c r="G53" s="117"/>
      <c r="H53" s="130" t="s">
        <v>48</v>
      </c>
      <c r="I53" s="132" t="s">
        <v>49</v>
      </c>
      <c r="J53" s="133"/>
      <c r="K53" s="133"/>
      <c r="L53" s="134"/>
      <c r="M53" s="132" t="s">
        <v>50</v>
      </c>
      <c r="N53" s="133"/>
      <c r="O53" s="133"/>
      <c r="P53" s="134"/>
      <c r="Q53" s="16" t="s">
        <v>51</v>
      </c>
      <c r="R53" s="16" t="s">
        <v>51</v>
      </c>
      <c r="S53" s="37"/>
    </row>
    <row r="54" spans="2:21" ht="22.5" customHeight="1">
      <c r="B54" s="131"/>
      <c r="C54" s="131"/>
      <c r="D54" s="54" t="s">
        <v>52</v>
      </c>
      <c r="E54" s="117" t="s">
        <v>53</v>
      </c>
      <c r="F54" s="117"/>
      <c r="G54" s="54" t="s">
        <v>54</v>
      </c>
      <c r="H54" s="131"/>
      <c r="I54" s="55" t="s">
        <v>55</v>
      </c>
      <c r="J54" s="55" t="s">
        <v>56</v>
      </c>
      <c r="K54" s="54" t="s">
        <v>57</v>
      </c>
      <c r="L54" s="54" t="s">
        <v>58</v>
      </c>
      <c r="M54" s="19" t="s">
        <v>59</v>
      </c>
      <c r="N54" s="19" t="s">
        <v>60</v>
      </c>
      <c r="O54" s="19" t="s">
        <v>61</v>
      </c>
      <c r="P54" s="19" t="s">
        <v>62</v>
      </c>
      <c r="Q54" s="56" t="s">
        <v>63</v>
      </c>
      <c r="R54" s="56" t="s">
        <v>64</v>
      </c>
      <c r="S54" s="56" t="s">
        <v>65</v>
      </c>
      <c r="U54" s="58" t="s">
        <v>66</v>
      </c>
    </row>
    <row r="55" spans="2:21" ht="22.5" customHeight="1">
      <c r="B55" s="29"/>
      <c r="C55" s="59"/>
      <c r="D55" s="60"/>
      <c r="E55" s="129"/>
      <c r="F55" s="129"/>
      <c r="G55" s="61"/>
      <c r="H55" s="62"/>
      <c r="I55" s="29"/>
      <c r="J55" s="29"/>
      <c r="K55" s="62" t="s">
        <v>67</v>
      </c>
      <c r="L55" s="64" t="s">
        <v>67</v>
      </c>
      <c r="M55" s="65"/>
      <c r="N55" s="65"/>
      <c r="O55" s="65"/>
      <c r="P55" s="66">
        <f>M55-(N55+O55)</f>
        <v>0</v>
      </c>
      <c r="Q55" s="67" t="str">
        <f t="shared" ref="Q55:Q61" si="12">IF(OR(H55="新規",H55="追加",H55=""),"OK",(IF(AND(I55="",J55=""),"NG","OK")))</f>
        <v>OK</v>
      </c>
      <c r="R55" s="68" t="str">
        <f t="shared" ref="R55:R61" si="13">IF(OR(H55="新規",H55="追加",H55=""),"OK",(IF(OR(AND(K55="",L55=""),AND(K55="",L55="□"),AND(K55="□",L55=""),AND(K55="□",L55="□")),"NG","OK")))</f>
        <v>OK</v>
      </c>
      <c r="S55" s="68" t="str">
        <f>IF(OR(AND(D55&lt;&gt;"",E55&lt;&gt;"",G55&lt;&gt;"",H55&lt;&gt;""),(D55="")),"OK","NG")</f>
        <v>OK</v>
      </c>
      <c r="U55" s="79" t="s">
        <v>78</v>
      </c>
    </row>
    <row r="56" spans="2:21" ht="22.5" customHeight="1">
      <c r="B56" s="29"/>
      <c r="C56" s="59"/>
      <c r="D56" s="60"/>
      <c r="E56" s="129"/>
      <c r="F56" s="129"/>
      <c r="G56" s="61"/>
      <c r="H56" s="62"/>
      <c r="I56" s="29"/>
      <c r="J56" s="29"/>
      <c r="K56" s="62" t="s">
        <v>67</v>
      </c>
      <c r="L56" s="64" t="s">
        <v>67</v>
      </c>
      <c r="M56" s="65"/>
      <c r="N56" s="65"/>
      <c r="O56" s="65"/>
      <c r="P56" s="66">
        <f t="shared" ref="P56:P61" si="14">M56-(N56+O56)</f>
        <v>0</v>
      </c>
      <c r="Q56" s="67" t="str">
        <f t="shared" si="12"/>
        <v>OK</v>
      </c>
      <c r="R56" s="68" t="str">
        <f t="shared" si="13"/>
        <v>OK</v>
      </c>
      <c r="S56" s="68" t="str">
        <f t="shared" ref="S56:S61" si="15">IF(OR(AND(D56&lt;&gt;"",E56&lt;&gt;"",G56&lt;&gt;"",H56&lt;&gt;""),(D56="")),"OK","NG")</f>
        <v>OK</v>
      </c>
      <c r="U56" s="80" t="s">
        <v>79</v>
      </c>
    </row>
    <row r="57" spans="2:21" ht="22.5" customHeight="1">
      <c r="B57" s="29"/>
      <c r="C57" s="59"/>
      <c r="D57" s="60"/>
      <c r="E57" s="129"/>
      <c r="F57" s="129"/>
      <c r="G57" s="61"/>
      <c r="H57" s="62"/>
      <c r="I57" s="29"/>
      <c r="J57" s="29"/>
      <c r="K57" s="62" t="s">
        <v>67</v>
      </c>
      <c r="L57" s="64" t="s">
        <v>67</v>
      </c>
      <c r="M57" s="65"/>
      <c r="N57" s="65"/>
      <c r="O57" s="65"/>
      <c r="P57" s="66">
        <f t="shared" si="14"/>
        <v>0</v>
      </c>
      <c r="Q57" s="67" t="str">
        <f t="shared" si="12"/>
        <v>OK</v>
      </c>
      <c r="R57" s="68" t="str">
        <f t="shared" si="13"/>
        <v>OK</v>
      </c>
      <c r="S57" s="68" t="str">
        <f t="shared" si="15"/>
        <v>OK</v>
      </c>
      <c r="U57" s="82" t="s">
        <v>72</v>
      </c>
    </row>
    <row r="58" spans="2:21" ht="22.5" customHeight="1">
      <c r="B58" s="29"/>
      <c r="C58" s="59"/>
      <c r="D58" s="60"/>
      <c r="E58" s="129"/>
      <c r="F58" s="129"/>
      <c r="G58" s="61"/>
      <c r="H58" s="62"/>
      <c r="I58" s="29"/>
      <c r="J58" s="29"/>
      <c r="K58" s="62" t="s">
        <v>67</v>
      </c>
      <c r="L58" s="64" t="s">
        <v>67</v>
      </c>
      <c r="M58" s="65"/>
      <c r="N58" s="65"/>
      <c r="O58" s="65"/>
      <c r="P58" s="66">
        <f t="shared" si="14"/>
        <v>0</v>
      </c>
      <c r="Q58" s="67" t="str">
        <f t="shared" si="12"/>
        <v>OK</v>
      </c>
      <c r="R58" s="68" t="str">
        <f t="shared" si="13"/>
        <v>OK</v>
      </c>
      <c r="S58" s="68" t="str">
        <f t="shared" si="15"/>
        <v>OK</v>
      </c>
      <c r="U58" s="81" t="s">
        <v>73</v>
      </c>
    </row>
    <row r="59" spans="2:21" ht="22.5" customHeight="1">
      <c r="B59" s="29"/>
      <c r="C59" s="59"/>
      <c r="D59" s="60"/>
      <c r="E59" s="129"/>
      <c r="F59" s="129"/>
      <c r="G59" s="73"/>
      <c r="H59" s="62"/>
      <c r="I59" s="29"/>
      <c r="J59" s="29"/>
      <c r="K59" s="62" t="s">
        <v>67</v>
      </c>
      <c r="L59" s="64" t="s">
        <v>67</v>
      </c>
      <c r="M59" s="65"/>
      <c r="N59" s="65"/>
      <c r="O59" s="65"/>
      <c r="P59" s="66">
        <f t="shared" si="14"/>
        <v>0</v>
      </c>
      <c r="Q59" s="67" t="str">
        <f t="shared" si="12"/>
        <v>OK</v>
      </c>
      <c r="R59" s="68" t="str">
        <f t="shared" si="13"/>
        <v>OK</v>
      </c>
      <c r="S59" s="68" t="str">
        <f t="shared" si="15"/>
        <v>OK</v>
      </c>
    </row>
    <row r="60" spans="2:21" ht="22.5" customHeight="1">
      <c r="B60" s="29"/>
      <c r="C60" s="59"/>
      <c r="D60" s="60"/>
      <c r="E60" s="129"/>
      <c r="F60" s="129"/>
      <c r="G60" s="61"/>
      <c r="H60" s="62"/>
      <c r="I60" s="29"/>
      <c r="J60" s="29"/>
      <c r="K60" s="62" t="s">
        <v>67</v>
      </c>
      <c r="L60" s="64" t="s">
        <v>67</v>
      </c>
      <c r="M60" s="65"/>
      <c r="N60" s="65"/>
      <c r="O60" s="65"/>
      <c r="P60" s="66">
        <f t="shared" si="14"/>
        <v>0</v>
      </c>
      <c r="Q60" s="67" t="str">
        <f t="shared" si="12"/>
        <v>OK</v>
      </c>
      <c r="R60" s="68" t="str">
        <f t="shared" si="13"/>
        <v>OK</v>
      </c>
      <c r="S60" s="68" t="str">
        <f t="shared" si="15"/>
        <v>OK</v>
      </c>
    </row>
    <row r="61" spans="2:21" ht="22.5" customHeight="1">
      <c r="B61" s="29"/>
      <c r="C61" s="59"/>
      <c r="D61" s="60"/>
      <c r="E61" s="129"/>
      <c r="F61" s="129"/>
      <c r="G61" s="61"/>
      <c r="H61" s="62"/>
      <c r="I61" s="29"/>
      <c r="J61" s="29"/>
      <c r="K61" s="62" t="s">
        <v>67</v>
      </c>
      <c r="L61" s="64" t="s">
        <v>67</v>
      </c>
      <c r="M61" s="65"/>
      <c r="N61" s="65"/>
      <c r="O61" s="65"/>
      <c r="P61" s="66">
        <f t="shared" si="14"/>
        <v>0</v>
      </c>
      <c r="Q61" s="67" t="str">
        <f t="shared" si="12"/>
        <v>OK</v>
      </c>
      <c r="R61" s="68" t="str">
        <f t="shared" si="13"/>
        <v>OK</v>
      </c>
      <c r="S61" s="68" t="str">
        <f t="shared" si="15"/>
        <v>OK</v>
      </c>
    </row>
    <row r="62" spans="2:21" ht="22.5" customHeight="1">
      <c r="B62" s="74"/>
      <c r="C62" s="75"/>
      <c r="D62" s="76"/>
      <c r="E62" s="75"/>
      <c r="F62" s="76"/>
      <c r="G62" s="76"/>
      <c r="H62" s="75"/>
      <c r="I62" s="75"/>
      <c r="J62" s="74"/>
      <c r="K62" s="74"/>
      <c r="L62" s="54" t="s">
        <v>74</v>
      </c>
      <c r="M62" s="47">
        <f>SUM(M55:M61)</f>
        <v>0</v>
      </c>
      <c r="N62" s="47">
        <f t="shared" ref="N62:O62" si="16">SUM(N55:N61)</f>
        <v>0</v>
      </c>
      <c r="O62" s="47">
        <f t="shared" si="16"/>
        <v>0</v>
      </c>
      <c r="P62" s="47">
        <f>M62-(N62+O62)</f>
        <v>0</v>
      </c>
      <c r="Q62" s="77"/>
      <c r="R62" s="78"/>
      <c r="S62" s="78"/>
    </row>
    <row r="63" spans="2:21" ht="22.5" customHeight="1">
      <c r="B63" s="16" t="s">
        <v>80</v>
      </c>
      <c r="C63" s="75"/>
      <c r="D63" s="76"/>
      <c r="E63" s="75"/>
      <c r="F63" s="76"/>
      <c r="G63" s="76"/>
      <c r="H63" s="75"/>
      <c r="I63" s="75"/>
      <c r="J63" s="74"/>
      <c r="K63" s="74"/>
      <c r="L63" s="74"/>
      <c r="M63" s="74"/>
      <c r="N63" s="74"/>
      <c r="O63" s="74"/>
      <c r="P63" s="74"/>
      <c r="Q63" s="77"/>
      <c r="R63" s="78"/>
      <c r="S63" s="78"/>
    </row>
    <row r="64" spans="2:21" ht="22.5" customHeight="1">
      <c r="B64" s="135" t="s">
        <v>45</v>
      </c>
      <c r="C64" s="130" t="s">
        <v>46</v>
      </c>
      <c r="D64" s="117" t="s">
        <v>47</v>
      </c>
      <c r="E64" s="117"/>
      <c r="F64" s="117"/>
      <c r="G64" s="117"/>
      <c r="H64" s="130" t="s">
        <v>48</v>
      </c>
      <c r="I64" s="132" t="s">
        <v>49</v>
      </c>
      <c r="J64" s="133"/>
      <c r="K64" s="133"/>
      <c r="L64" s="134"/>
      <c r="M64" s="132" t="s">
        <v>50</v>
      </c>
      <c r="N64" s="133"/>
      <c r="O64" s="133"/>
      <c r="P64" s="134"/>
      <c r="Q64" s="16" t="s">
        <v>51</v>
      </c>
      <c r="R64" s="16" t="s">
        <v>51</v>
      </c>
      <c r="S64" s="37"/>
    </row>
    <row r="65" spans="2:21" ht="22.5" customHeight="1">
      <c r="B65" s="131"/>
      <c r="C65" s="131"/>
      <c r="D65" s="54" t="s">
        <v>52</v>
      </c>
      <c r="E65" s="117" t="s">
        <v>53</v>
      </c>
      <c r="F65" s="117"/>
      <c r="G65" s="54" t="s">
        <v>54</v>
      </c>
      <c r="H65" s="131"/>
      <c r="I65" s="55" t="s">
        <v>55</v>
      </c>
      <c r="J65" s="55" t="s">
        <v>56</v>
      </c>
      <c r="K65" s="54" t="s">
        <v>57</v>
      </c>
      <c r="L65" s="54" t="s">
        <v>58</v>
      </c>
      <c r="M65" s="19" t="s">
        <v>59</v>
      </c>
      <c r="N65" s="19" t="s">
        <v>60</v>
      </c>
      <c r="O65" s="19" t="s">
        <v>61</v>
      </c>
      <c r="P65" s="19" t="s">
        <v>62</v>
      </c>
      <c r="Q65" s="56" t="s">
        <v>63</v>
      </c>
      <c r="R65" s="56" t="s">
        <v>64</v>
      </c>
      <c r="S65" s="56" t="s">
        <v>65</v>
      </c>
      <c r="U65" s="83" t="s">
        <v>66</v>
      </c>
    </row>
    <row r="66" spans="2:21" ht="22.5" customHeight="1">
      <c r="B66" s="29"/>
      <c r="C66" s="59"/>
      <c r="D66" s="60"/>
      <c r="E66" s="129"/>
      <c r="F66" s="129"/>
      <c r="G66" s="61"/>
      <c r="H66" s="62"/>
      <c r="I66" s="29"/>
      <c r="J66" s="29"/>
      <c r="K66" s="62" t="s">
        <v>67</v>
      </c>
      <c r="L66" s="64" t="s">
        <v>67</v>
      </c>
      <c r="M66" s="65"/>
      <c r="N66" s="65"/>
      <c r="O66" s="65"/>
      <c r="P66" s="66">
        <f>M66-(N66+O66)</f>
        <v>0</v>
      </c>
      <c r="Q66" s="67" t="str">
        <f>IF(OR(H66="新規",H66="追加",H66=""),"OK",(IF(AND(I66="",J66=""),"NG","OK")))</f>
        <v>OK</v>
      </c>
      <c r="R66" s="68" t="str">
        <f>IF(OR(H66="新規",H66="追加",H66=""),"OK",(IF(OR(AND(K66="",L66=""),AND(K66="",L66="□"),AND(K66="□",L66=""),AND(K66="□",L66="□")),"NG","OK")))</f>
        <v>OK</v>
      </c>
      <c r="S66" s="68" t="str">
        <f>IF(OR(AND(D66&lt;&gt;"",E66&lt;&gt;"",G66&lt;&gt;"",H66&lt;&gt;""),(D66="")),"OK","NG")</f>
        <v>OK</v>
      </c>
      <c r="U66" s="84" t="s">
        <v>81</v>
      </c>
    </row>
    <row r="67" spans="2:21" ht="22.5" customHeight="1">
      <c r="B67" s="29"/>
      <c r="C67" s="59"/>
      <c r="D67" s="60"/>
      <c r="E67" s="129"/>
      <c r="F67" s="129"/>
      <c r="G67" s="61"/>
      <c r="H67" s="62"/>
      <c r="I67" s="29"/>
      <c r="J67" s="29"/>
      <c r="K67" s="62" t="s">
        <v>67</v>
      </c>
      <c r="L67" s="64" t="s">
        <v>67</v>
      </c>
      <c r="M67" s="65"/>
      <c r="N67" s="65"/>
      <c r="O67" s="65"/>
      <c r="P67" s="66">
        <f t="shared" ref="P67:P72" si="17">M67-(N67+O67)</f>
        <v>0</v>
      </c>
      <c r="Q67" s="67" t="str">
        <f>IF(OR(H67="新規",H67="追加",H67=""),"OK",(IF(AND(I67="",J67=""),"NG","OK")))</f>
        <v>OK</v>
      </c>
      <c r="R67" s="68" t="str">
        <f t="shared" ref="R67:R72" si="18">IF(OR(H67="新規",H67="追加",H67=""),"OK",(IF(OR(AND(K67="",L67=""),AND(K67="",L67="□"),AND(K67="□",L67=""),AND(K67="□",L67="□")),"NG","OK")))</f>
        <v>OK</v>
      </c>
      <c r="S67" s="68" t="str">
        <f t="shared" ref="S67:S72" si="19">IF(OR(AND(D67&lt;&gt;"",E67&lt;&gt;"",G67&lt;&gt;"",H67&lt;&gt;""),(D67="")),"OK","NG")</f>
        <v>OK</v>
      </c>
      <c r="U67" s="83" t="s">
        <v>72</v>
      </c>
    </row>
    <row r="68" spans="2:21" ht="22.5" customHeight="1">
      <c r="B68" s="29"/>
      <c r="C68" s="59"/>
      <c r="D68" s="60"/>
      <c r="E68" s="129"/>
      <c r="F68" s="129"/>
      <c r="G68" s="61"/>
      <c r="H68" s="62"/>
      <c r="I68" s="29"/>
      <c r="J68" s="29"/>
      <c r="K68" s="62" t="s">
        <v>67</v>
      </c>
      <c r="L68" s="64" t="s">
        <v>67</v>
      </c>
      <c r="M68" s="65"/>
      <c r="N68" s="65"/>
      <c r="O68" s="65"/>
      <c r="P68" s="66">
        <f t="shared" si="17"/>
        <v>0</v>
      </c>
      <c r="Q68" s="67" t="str">
        <f t="shared" ref="Q68:Q72" si="20">IF(OR(H68="新規",H68="追加",H68=""),"OK",(IF(AND(I68="",J68=""),"NG","OK")))</f>
        <v>OK</v>
      </c>
      <c r="R68" s="68" t="str">
        <f t="shared" si="18"/>
        <v>OK</v>
      </c>
      <c r="S68" s="68" t="str">
        <f t="shared" si="19"/>
        <v>OK</v>
      </c>
      <c r="U68" s="81" t="s">
        <v>73</v>
      </c>
    </row>
    <row r="69" spans="2:21" ht="22.5" customHeight="1">
      <c r="B69" s="29"/>
      <c r="C69" s="59"/>
      <c r="D69" s="60"/>
      <c r="E69" s="129"/>
      <c r="F69" s="129"/>
      <c r="G69" s="61"/>
      <c r="H69" s="62"/>
      <c r="I69" s="29"/>
      <c r="J69" s="29"/>
      <c r="K69" s="62" t="s">
        <v>67</v>
      </c>
      <c r="L69" s="64" t="s">
        <v>67</v>
      </c>
      <c r="M69" s="65"/>
      <c r="N69" s="65"/>
      <c r="O69" s="65"/>
      <c r="P69" s="66">
        <f t="shared" si="17"/>
        <v>0</v>
      </c>
      <c r="Q69" s="67" t="str">
        <f t="shared" si="20"/>
        <v>OK</v>
      </c>
      <c r="R69" s="68" t="str">
        <f t="shared" si="18"/>
        <v>OK</v>
      </c>
      <c r="S69" s="68" t="str">
        <f t="shared" si="19"/>
        <v>OK</v>
      </c>
    </row>
    <row r="70" spans="2:21" ht="22.5" customHeight="1">
      <c r="B70" s="29"/>
      <c r="C70" s="59"/>
      <c r="D70" s="60"/>
      <c r="E70" s="129"/>
      <c r="F70" s="129"/>
      <c r="G70" s="73"/>
      <c r="H70" s="62"/>
      <c r="I70" s="29"/>
      <c r="J70" s="29"/>
      <c r="K70" s="62" t="s">
        <v>67</v>
      </c>
      <c r="L70" s="64" t="s">
        <v>67</v>
      </c>
      <c r="M70" s="65"/>
      <c r="N70" s="65"/>
      <c r="O70" s="65"/>
      <c r="P70" s="66">
        <f t="shared" si="17"/>
        <v>0</v>
      </c>
      <c r="Q70" s="67" t="str">
        <f t="shared" si="20"/>
        <v>OK</v>
      </c>
      <c r="R70" s="68" t="str">
        <f t="shared" si="18"/>
        <v>OK</v>
      </c>
      <c r="S70" s="68" t="str">
        <f t="shared" si="19"/>
        <v>OK</v>
      </c>
    </row>
    <row r="71" spans="2:21" ht="22.5" customHeight="1">
      <c r="B71" s="29"/>
      <c r="C71" s="59"/>
      <c r="D71" s="60"/>
      <c r="E71" s="129"/>
      <c r="F71" s="129"/>
      <c r="G71" s="61"/>
      <c r="H71" s="62"/>
      <c r="I71" s="29"/>
      <c r="J71" s="29"/>
      <c r="K71" s="62" t="s">
        <v>67</v>
      </c>
      <c r="L71" s="64" t="s">
        <v>67</v>
      </c>
      <c r="M71" s="65"/>
      <c r="N71" s="65"/>
      <c r="O71" s="65"/>
      <c r="P71" s="66">
        <f t="shared" si="17"/>
        <v>0</v>
      </c>
      <c r="Q71" s="67" t="str">
        <f t="shared" si="20"/>
        <v>OK</v>
      </c>
      <c r="R71" s="68" t="str">
        <f t="shared" si="18"/>
        <v>OK</v>
      </c>
      <c r="S71" s="68" t="str">
        <f t="shared" si="19"/>
        <v>OK</v>
      </c>
    </row>
    <row r="72" spans="2:21" ht="22.5" customHeight="1">
      <c r="B72" s="29"/>
      <c r="C72" s="59"/>
      <c r="D72" s="60"/>
      <c r="E72" s="129"/>
      <c r="F72" s="129"/>
      <c r="G72" s="61"/>
      <c r="H72" s="62"/>
      <c r="I72" s="29"/>
      <c r="J72" s="29"/>
      <c r="K72" s="62" t="s">
        <v>67</v>
      </c>
      <c r="L72" s="64" t="s">
        <v>67</v>
      </c>
      <c r="M72" s="65"/>
      <c r="N72" s="65"/>
      <c r="O72" s="65"/>
      <c r="P72" s="66">
        <f t="shared" si="17"/>
        <v>0</v>
      </c>
      <c r="Q72" s="67" t="str">
        <f t="shared" si="20"/>
        <v>OK</v>
      </c>
      <c r="R72" s="68" t="str">
        <f t="shared" si="18"/>
        <v>OK</v>
      </c>
      <c r="S72" s="68" t="str">
        <f t="shared" si="19"/>
        <v>OK</v>
      </c>
    </row>
    <row r="73" spans="2:21" ht="22.5" customHeight="1">
      <c r="B73" s="74"/>
      <c r="C73" s="75"/>
      <c r="D73" s="76"/>
      <c r="E73" s="75"/>
      <c r="F73" s="76"/>
      <c r="G73" s="76"/>
      <c r="H73" s="75"/>
      <c r="I73" s="75"/>
      <c r="J73" s="74"/>
      <c r="K73" s="74"/>
      <c r="L73" s="54" t="s">
        <v>74</v>
      </c>
      <c r="M73" s="47">
        <f>SUM(M66:M72)</f>
        <v>0</v>
      </c>
      <c r="N73" s="47">
        <f t="shared" ref="N73:O73" si="21">SUM(N66:N72)</f>
        <v>0</v>
      </c>
      <c r="O73" s="47">
        <f t="shared" si="21"/>
        <v>0</v>
      </c>
      <c r="P73" s="47">
        <f>M73-(N73+O73)</f>
        <v>0</v>
      </c>
      <c r="Q73" s="77"/>
      <c r="R73" s="78"/>
      <c r="S73" s="78"/>
    </row>
    <row r="74" spans="2:21" ht="22.5" customHeight="1">
      <c r="B74" s="16" t="s">
        <v>82</v>
      </c>
      <c r="C74" s="75"/>
      <c r="D74" s="76"/>
      <c r="E74" s="75"/>
      <c r="F74" s="76"/>
      <c r="G74" s="76"/>
      <c r="H74" s="75"/>
      <c r="I74" s="75"/>
      <c r="J74" s="74"/>
      <c r="K74" s="74"/>
      <c r="L74" s="74"/>
      <c r="M74" s="74"/>
      <c r="N74" s="74"/>
      <c r="O74" s="74"/>
      <c r="P74" s="74"/>
      <c r="Q74" s="77"/>
      <c r="R74" s="78"/>
      <c r="S74" s="78"/>
    </row>
    <row r="75" spans="2:21" ht="22.5" customHeight="1">
      <c r="B75" s="135" t="s">
        <v>45</v>
      </c>
      <c r="C75" s="130" t="s">
        <v>46</v>
      </c>
      <c r="D75" s="117" t="s">
        <v>47</v>
      </c>
      <c r="E75" s="117"/>
      <c r="F75" s="117"/>
      <c r="G75" s="117"/>
      <c r="H75" s="130" t="s">
        <v>48</v>
      </c>
      <c r="I75" s="136" t="s">
        <v>49</v>
      </c>
      <c r="J75" s="137"/>
      <c r="K75" s="137"/>
      <c r="L75" s="138"/>
      <c r="M75" s="132" t="s">
        <v>50</v>
      </c>
      <c r="N75" s="133"/>
      <c r="O75" s="133"/>
      <c r="P75" s="134"/>
      <c r="Q75" s="77"/>
      <c r="R75" s="78"/>
      <c r="S75" s="37"/>
    </row>
    <row r="76" spans="2:21" ht="22.5" customHeight="1">
      <c r="B76" s="131"/>
      <c r="C76" s="131"/>
      <c r="D76" s="54" t="s">
        <v>52</v>
      </c>
      <c r="E76" s="117" t="s">
        <v>53</v>
      </c>
      <c r="F76" s="117"/>
      <c r="G76" s="54" t="s">
        <v>54</v>
      </c>
      <c r="H76" s="131"/>
      <c r="I76" s="85" t="s">
        <v>55</v>
      </c>
      <c r="J76" s="85" t="s">
        <v>56</v>
      </c>
      <c r="K76" s="86" t="s">
        <v>57</v>
      </c>
      <c r="L76" s="86" t="s">
        <v>58</v>
      </c>
      <c r="M76" s="19" t="s">
        <v>59</v>
      </c>
      <c r="N76" s="19" t="s">
        <v>60</v>
      </c>
      <c r="O76" s="19" t="s">
        <v>61</v>
      </c>
      <c r="P76" s="19" t="s">
        <v>62</v>
      </c>
      <c r="Q76" s="77"/>
      <c r="R76" s="78"/>
      <c r="S76" s="56" t="s">
        <v>65</v>
      </c>
      <c r="U76" s="82" t="s">
        <v>66</v>
      </c>
    </row>
    <row r="77" spans="2:21" ht="22.5" customHeight="1">
      <c r="B77" s="29"/>
      <c r="C77" s="59"/>
      <c r="D77" s="60"/>
      <c r="E77" s="129"/>
      <c r="F77" s="129"/>
      <c r="G77" s="61"/>
      <c r="H77" s="62"/>
      <c r="I77" s="86"/>
      <c r="J77" s="86"/>
      <c r="K77" s="86" t="s">
        <v>67</v>
      </c>
      <c r="L77" s="86" t="s">
        <v>67</v>
      </c>
      <c r="M77" s="65"/>
      <c r="N77" s="65"/>
      <c r="O77" s="65"/>
      <c r="P77" s="66">
        <f>M77-(N77+O77)</f>
        <v>0</v>
      </c>
      <c r="Q77" s="77"/>
      <c r="R77" s="78"/>
      <c r="S77" s="68" t="str">
        <f>IF(OR(AND(D77&lt;&gt;"",E77&lt;&gt;"",G77&lt;&gt;"",H77&lt;&gt;""),(D77="")),"OK","NG")</f>
        <v>OK</v>
      </c>
      <c r="U77" s="82" t="s">
        <v>83</v>
      </c>
    </row>
    <row r="78" spans="2:21" ht="22.5" customHeight="1">
      <c r="B78" s="29"/>
      <c r="C78" s="59"/>
      <c r="D78" s="60"/>
      <c r="E78" s="129"/>
      <c r="F78" s="129"/>
      <c r="G78" s="61"/>
      <c r="H78" s="62"/>
      <c r="I78" s="86"/>
      <c r="J78" s="86"/>
      <c r="K78" s="86" t="s">
        <v>67</v>
      </c>
      <c r="L78" s="86" t="s">
        <v>67</v>
      </c>
      <c r="M78" s="65"/>
      <c r="N78" s="65"/>
      <c r="O78" s="65"/>
      <c r="P78" s="66">
        <f t="shared" ref="P78:P83" si="22">M78-(N78+O78)</f>
        <v>0</v>
      </c>
      <c r="Q78" s="77"/>
      <c r="R78" s="78"/>
      <c r="S78" s="68" t="str">
        <f t="shared" ref="S78:S83" si="23">IF(OR(AND(D78&lt;&gt;"",E78&lt;&gt;"",G78&lt;&gt;"",H78&lt;&gt;""),(D78="")),"OK","NG")</f>
        <v>OK</v>
      </c>
      <c r="U78" s="82" t="s">
        <v>84</v>
      </c>
    </row>
    <row r="79" spans="2:21" ht="22.5" customHeight="1">
      <c r="B79" s="29"/>
      <c r="C79" s="59"/>
      <c r="D79" s="60"/>
      <c r="E79" s="129"/>
      <c r="F79" s="129"/>
      <c r="G79" s="61"/>
      <c r="H79" s="62"/>
      <c r="I79" s="86"/>
      <c r="J79" s="86"/>
      <c r="K79" s="86" t="s">
        <v>67</v>
      </c>
      <c r="L79" s="86" t="s">
        <v>67</v>
      </c>
      <c r="M79" s="65"/>
      <c r="N79" s="65"/>
      <c r="O79" s="65"/>
      <c r="P79" s="66">
        <f t="shared" si="22"/>
        <v>0</v>
      </c>
      <c r="Q79" s="77"/>
      <c r="R79" s="78"/>
      <c r="S79" s="68" t="str">
        <f t="shared" si="23"/>
        <v>OK</v>
      </c>
      <c r="U79" s="82" t="s">
        <v>72</v>
      </c>
    </row>
    <row r="80" spans="2:21" ht="22.5" customHeight="1">
      <c r="B80" s="29"/>
      <c r="C80" s="59"/>
      <c r="D80" s="60"/>
      <c r="E80" s="129"/>
      <c r="F80" s="129"/>
      <c r="G80" s="61"/>
      <c r="H80" s="62"/>
      <c r="I80" s="86"/>
      <c r="J80" s="86"/>
      <c r="K80" s="86" t="s">
        <v>67</v>
      </c>
      <c r="L80" s="86" t="s">
        <v>67</v>
      </c>
      <c r="M80" s="65"/>
      <c r="N80" s="65"/>
      <c r="O80" s="65"/>
      <c r="P80" s="66">
        <f t="shared" si="22"/>
        <v>0</v>
      </c>
      <c r="Q80" s="77"/>
      <c r="R80" s="78"/>
      <c r="S80" s="68" t="str">
        <f>IF(OR(AND(D80&lt;&gt;"",E80&lt;&gt;"",G80&lt;&gt;"",H80&lt;&gt;""),(D80="")),"OK","NG")</f>
        <v>OK</v>
      </c>
      <c r="U80" s="82" t="s">
        <v>73</v>
      </c>
    </row>
    <row r="81" spans="2:21" ht="22.5" customHeight="1">
      <c r="B81" s="29"/>
      <c r="C81" s="59"/>
      <c r="D81" s="60"/>
      <c r="E81" s="129"/>
      <c r="F81" s="129"/>
      <c r="G81" s="73"/>
      <c r="H81" s="62"/>
      <c r="I81" s="86"/>
      <c r="J81" s="86"/>
      <c r="K81" s="86" t="s">
        <v>67</v>
      </c>
      <c r="L81" s="86" t="s">
        <v>67</v>
      </c>
      <c r="M81" s="65"/>
      <c r="N81" s="65"/>
      <c r="O81" s="65"/>
      <c r="P81" s="66">
        <f t="shared" si="22"/>
        <v>0</v>
      </c>
      <c r="Q81" s="77"/>
      <c r="R81" s="78"/>
      <c r="S81" s="68" t="str">
        <f>IF(OR(AND(D81&lt;&gt;"",E81&lt;&gt;"",G81&lt;&gt;"",H81&lt;&gt;""),(D81="")),"OK","NG")</f>
        <v>OK</v>
      </c>
    </row>
    <row r="82" spans="2:21" ht="22.5" customHeight="1">
      <c r="B82" s="29"/>
      <c r="C82" s="59"/>
      <c r="D82" s="60"/>
      <c r="E82" s="129"/>
      <c r="F82" s="129"/>
      <c r="G82" s="61"/>
      <c r="H82" s="62"/>
      <c r="I82" s="86"/>
      <c r="J82" s="86"/>
      <c r="K82" s="86" t="s">
        <v>67</v>
      </c>
      <c r="L82" s="86" t="s">
        <v>67</v>
      </c>
      <c r="M82" s="65"/>
      <c r="N82" s="65"/>
      <c r="O82" s="65"/>
      <c r="P82" s="66">
        <f t="shared" si="22"/>
        <v>0</v>
      </c>
      <c r="Q82" s="77"/>
      <c r="R82" s="78"/>
      <c r="S82" s="68" t="str">
        <f t="shared" si="23"/>
        <v>OK</v>
      </c>
    </row>
    <row r="83" spans="2:21" ht="22.5" customHeight="1">
      <c r="B83" s="29"/>
      <c r="C83" s="59"/>
      <c r="D83" s="60"/>
      <c r="E83" s="129"/>
      <c r="F83" s="129"/>
      <c r="G83" s="61"/>
      <c r="H83" s="62"/>
      <c r="I83" s="86"/>
      <c r="J83" s="86"/>
      <c r="K83" s="86" t="s">
        <v>67</v>
      </c>
      <c r="L83" s="86" t="s">
        <v>67</v>
      </c>
      <c r="M83" s="65"/>
      <c r="N83" s="65"/>
      <c r="O83" s="65"/>
      <c r="P83" s="66">
        <f t="shared" si="22"/>
        <v>0</v>
      </c>
      <c r="Q83" s="77"/>
      <c r="R83" s="78"/>
      <c r="S83" s="68" t="str">
        <f t="shared" si="23"/>
        <v>OK</v>
      </c>
    </row>
    <row r="84" spans="2:21" ht="22.5" customHeight="1">
      <c r="B84" s="74"/>
      <c r="C84" s="75"/>
      <c r="D84" s="76"/>
      <c r="E84" s="75"/>
      <c r="F84" s="76"/>
      <c r="G84" s="76"/>
      <c r="H84" s="75"/>
      <c r="I84" s="75"/>
      <c r="J84" s="74"/>
      <c r="K84" s="74"/>
      <c r="L84" s="54" t="s">
        <v>74</v>
      </c>
      <c r="M84" s="47">
        <f>SUM(M77:M83)</f>
        <v>0</v>
      </c>
      <c r="N84" s="47">
        <f t="shared" ref="N84:O84" si="24">SUM(N77:N83)</f>
        <v>0</v>
      </c>
      <c r="O84" s="47">
        <f t="shared" si="24"/>
        <v>0</v>
      </c>
      <c r="P84" s="47">
        <f>M84-(N84+O84)</f>
        <v>0</v>
      </c>
      <c r="Q84" s="77"/>
      <c r="R84" s="78"/>
      <c r="S84" s="78"/>
    </row>
    <row r="85" spans="2:21" ht="22.5" customHeight="1">
      <c r="B85" s="16" t="s">
        <v>85</v>
      </c>
      <c r="C85" s="75"/>
      <c r="D85" s="76"/>
      <c r="E85" s="75"/>
      <c r="F85" s="76"/>
      <c r="G85" s="76"/>
      <c r="H85" s="75"/>
      <c r="I85" s="75"/>
      <c r="J85" s="74"/>
      <c r="L85" s="74"/>
      <c r="M85" s="74"/>
      <c r="N85" s="74"/>
      <c r="O85" s="74"/>
      <c r="P85" s="74"/>
      <c r="Q85" s="77"/>
      <c r="R85" s="78"/>
      <c r="S85" s="78"/>
    </row>
    <row r="86" spans="2:21" ht="22.5" customHeight="1">
      <c r="B86" s="135" t="s">
        <v>45</v>
      </c>
      <c r="C86" s="130" t="s">
        <v>46</v>
      </c>
      <c r="D86" s="117" t="s">
        <v>47</v>
      </c>
      <c r="E86" s="117"/>
      <c r="F86" s="117"/>
      <c r="G86" s="117"/>
      <c r="H86" s="130" t="s">
        <v>48</v>
      </c>
      <c r="I86" s="132" t="s">
        <v>49</v>
      </c>
      <c r="J86" s="133"/>
      <c r="K86" s="133"/>
      <c r="L86" s="134"/>
      <c r="M86" s="132" t="s">
        <v>50</v>
      </c>
      <c r="N86" s="133"/>
      <c r="O86" s="133"/>
      <c r="P86" s="134"/>
      <c r="Q86" s="16" t="s">
        <v>51</v>
      </c>
      <c r="R86" s="16" t="s">
        <v>51</v>
      </c>
      <c r="S86" s="37"/>
      <c r="U86" s="82" t="s">
        <v>66</v>
      </c>
    </row>
    <row r="87" spans="2:21" ht="22.5" customHeight="1">
      <c r="B87" s="131"/>
      <c r="C87" s="131"/>
      <c r="D87" s="54" t="s">
        <v>52</v>
      </c>
      <c r="E87" s="117" t="s">
        <v>53</v>
      </c>
      <c r="F87" s="117"/>
      <c r="G87" s="54" t="s">
        <v>54</v>
      </c>
      <c r="H87" s="131"/>
      <c r="I87" s="55" t="s">
        <v>55</v>
      </c>
      <c r="J87" s="55" t="s">
        <v>56</v>
      </c>
      <c r="K87" s="54" t="s">
        <v>57</v>
      </c>
      <c r="L87" s="54" t="s">
        <v>58</v>
      </c>
      <c r="M87" s="19" t="s">
        <v>59</v>
      </c>
      <c r="N87" s="19" t="s">
        <v>60</v>
      </c>
      <c r="O87" s="19" t="s">
        <v>61</v>
      </c>
      <c r="P87" s="19" t="s">
        <v>62</v>
      </c>
      <c r="Q87" s="56" t="s">
        <v>63</v>
      </c>
      <c r="R87" s="56" t="s">
        <v>64</v>
      </c>
      <c r="S87" s="56" t="s">
        <v>65</v>
      </c>
      <c r="U87" s="82" t="s">
        <v>78</v>
      </c>
    </row>
    <row r="88" spans="2:21" ht="22.5" customHeight="1">
      <c r="B88" s="29"/>
      <c r="C88" s="59"/>
      <c r="D88" s="60"/>
      <c r="E88" s="129"/>
      <c r="F88" s="129"/>
      <c r="G88" s="61"/>
      <c r="H88" s="62"/>
      <c r="I88" s="29"/>
      <c r="J88" s="29"/>
      <c r="K88" s="62" t="s">
        <v>67</v>
      </c>
      <c r="L88" s="64" t="s">
        <v>67</v>
      </c>
      <c r="M88" s="65"/>
      <c r="N88" s="65"/>
      <c r="O88" s="65"/>
      <c r="P88" s="66">
        <f>M88-(N88+O88)</f>
        <v>0</v>
      </c>
      <c r="Q88" s="67" t="str">
        <f>IF(OR(H88="新規",H88="追加",H88=""),"OK",(IF(AND(I88="",J88=""),"NG","OK")))</f>
        <v>OK</v>
      </c>
      <c r="R88" s="68" t="str">
        <f>IF(OR(H88="新規",H88="追加",H88=""),"OK",(IF(OR(AND(K88="",L88=""),AND(K88="",L88="□"),AND(K88="□",L88=""),AND(K88="□",L88="□")),"NG","OK")))</f>
        <v>OK</v>
      </c>
      <c r="S88" s="68" t="str">
        <f>IF(OR(AND(D88&lt;&gt;"",E88&lt;&gt;"",G88&lt;&gt;"",H88&lt;&gt;""),(D88="")),"OK","NG")</f>
        <v>OK</v>
      </c>
      <c r="U88" s="82" t="s">
        <v>73</v>
      </c>
    </row>
    <row r="89" spans="2:21" ht="22.5" customHeight="1">
      <c r="B89" s="29"/>
      <c r="C89" s="59"/>
      <c r="D89" s="60"/>
      <c r="E89" s="129"/>
      <c r="F89" s="129"/>
      <c r="G89" s="61"/>
      <c r="H89" s="62"/>
      <c r="I89" s="29"/>
      <c r="J89" s="29"/>
      <c r="K89" s="62" t="s">
        <v>67</v>
      </c>
      <c r="L89" s="64" t="s">
        <v>67</v>
      </c>
      <c r="M89" s="65"/>
      <c r="N89" s="65"/>
      <c r="O89" s="65"/>
      <c r="P89" s="66">
        <f t="shared" ref="P89:P94" si="25">M89-(N89+O89)</f>
        <v>0</v>
      </c>
      <c r="Q89" s="67" t="str">
        <f t="shared" ref="Q89:Q94" si="26">IF(OR(H89="新規",H89="追加",H89=""),"OK",(IF(AND(I89="",J89=""),"NG","OK")))</f>
        <v>OK</v>
      </c>
      <c r="R89" s="68" t="str">
        <f t="shared" ref="R89:R94" si="27">IF(OR(H89="新規",H89="追加",H89=""),"OK",(IF(OR(AND(K89="",L89=""),AND(K89="",L89="□"),AND(K89="□",L89=""),AND(K89="□",L89="□")),"NG","OK")))</f>
        <v>OK</v>
      </c>
      <c r="S89" s="68" t="str">
        <f t="shared" ref="S89:S94" si="28">IF(OR(AND(D89&lt;&gt;"",E89&lt;&gt;"",G89&lt;&gt;"",H89&lt;&gt;""),(D89="")),"OK","NG")</f>
        <v>OK</v>
      </c>
    </row>
    <row r="90" spans="2:21" ht="22.5" customHeight="1">
      <c r="B90" s="29"/>
      <c r="C90" s="59"/>
      <c r="D90" s="60"/>
      <c r="E90" s="129"/>
      <c r="F90" s="129"/>
      <c r="G90" s="61"/>
      <c r="H90" s="62"/>
      <c r="I90" s="29"/>
      <c r="J90" s="29"/>
      <c r="K90" s="62" t="s">
        <v>67</v>
      </c>
      <c r="L90" s="64" t="s">
        <v>67</v>
      </c>
      <c r="M90" s="65"/>
      <c r="N90" s="65"/>
      <c r="O90" s="65"/>
      <c r="P90" s="66">
        <f t="shared" si="25"/>
        <v>0</v>
      </c>
      <c r="Q90" s="67" t="str">
        <f t="shared" si="26"/>
        <v>OK</v>
      </c>
      <c r="R90" s="68" t="str">
        <f t="shared" si="27"/>
        <v>OK</v>
      </c>
      <c r="S90" s="68" t="str">
        <f t="shared" si="28"/>
        <v>OK</v>
      </c>
    </row>
    <row r="91" spans="2:21" ht="22.5" customHeight="1">
      <c r="B91" s="29"/>
      <c r="C91" s="59"/>
      <c r="D91" s="60"/>
      <c r="E91" s="129"/>
      <c r="F91" s="129"/>
      <c r="G91" s="61"/>
      <c r="H91" s="62"/>
      <c r="I91" s="29"/>
      <c r="J91" s="29"/>
      <c r="K91" s="62" t="s">
        <v>67</v>
      </c>
      <c r="L91" s="64" t="s">
        <v>67</v>
      </c>
      <c r="M91" s="65"/>
      <c r="N91" s="65"/>
      <c r="O91" s="65"/>
      <c r="P91" s="66">
        <f t="shared" si="25"/>
        <v>0</v>
      </c>
      <c r="Q91" s="67" t="str">
        <f t="shared" si="26"/>
        <v>OK</v>
      </c>
      <c r="R91" s="68" t="str">
        <f t="shared" si="27"/>
        <v>OK</v>
      </c>
      <c r="S91" s="68" t="str">
        <f t="shared" si="28"/>
        <v>OK</v>
      </c>
    </row>
    <row r="92" spans="2:21" ht="22.5" customHeight="1">
      <c r="B92" s="29"/>
      <c r="C92" s="59"/>
      <c r="D92" s="60"/>
      <c r="E92" s="129"/>
      <c r="F92" s="129"/>
      <c r="G92" s="73"/>
      <c r="H92" s="62"/>
      <c r="I92" s="29"/>
      <c r="J92" s="29"/>
      <c r="K92" s="62" t="s">
        <v>67</v>
      </c>
      <c r="L92" s="64" t="s">
        <v>67</v>
      </c>
      <c r="M92" s="65"/>
      <c r="N92" s="65"/>
      <c r="O92" s="65"/>
      <c r="P92" s="66">
        <f t="shared" si="25"/>
        <v>0</v>
      </c>
      <c r="Q92" s="67" t="str">
        <f t="shared" si="26"/>
        <v>OK</v>
      </c>
      <c r="R92" s="68" t="str">
        <f t="shared" si="27"/>
        <v>OK</v>
      </c>
      <c r="S92" s="68" t="str">
        <f t="shared" si="28"/>
        <v>OK</v>
      </c>
    </row>
    <row r="93" spans="2:21" ht="22.5" customHeight="1">
      <c r="B93" s="29"/>
      <c r="C93" s="59"/>
      <c r="D93" s="60"/>
      <c r="E93" s="129"/>
      <c r="F93" s="129"/>
      <c r="G93" s="61"/>
      <c r="H93" s="62"/>
      <c r="I93" s="29"/>
      <c r="J93" s="29"/>
      <c r="K93" s="62" t="s">
        <v>67</v>
      </c>
      <c r="L93" s="64" t="s">
        <v>67</v>
      </c>
      <c r="M93" s="65"/>
      <c r="N93" s="65"/>
      <c r="O93" s="65"/>
      <c r="P93" s="66">
        <f t="shared" si="25"/>
        <v>0</v>
      </c>
      <c r="Q93" s="67" t="str">
        <f t="shared" si="26"/>
        <v>OK</v>
      </c>
      <c r="R93" s="68" t="str">
        <f t="shared" si="27"/>
        <v>OK</v>
      </c>
      <c r="S93" s="68" t="str">
        <f t="shared" si="28"/>
        <v>OK</v>
      </c>
    </row>
    <row r="94" spans="2:21" ht="22.5" customHeight="1">
      <c r="B94" s="29"/>
      <c r="C94" s="59"/>
      <c r="D94" s="60"/>
      <c r="E94" s="129"/>
      <c r="F94" s="129"/>
      <c r="G94" s="61"/>
      <c r="H94" s="62"/>
      <c r="I94" s="29"/>
      <c r="J94" s="29"/>
      <c r="K94" s="62" t="s">
        <v>67</v>
      </c>
      <c r="L94" s="64" t="s">
        <v>67</v>
      </c>
      <c r="M94" s="65"/>
      <c r="N94" s="65"/>
      <c r="O94" s="65"/>
      <c r="P94" s="66">
        <f t="shared" si="25"/>
        <v>0</v>
      </c>
      <c r="Q94" s="67" t="str">
        <f t="shared" si="26"/>
        <v>OK</v>
      </c>
      <c r="R94" s="68" t="str">
        <f t="shared" si="27"/>
        <v>OK</v>
      </c>
      <c r="S94" s="68" t="str">
        <f t="shared" si="28"/>
        <v>OK</v>
      </c>
    </row>
    <row r="95" spans="2:21" ht="22.5" customHeight="1">
      <c r="B95" s="74"/>
      <c r="C95" s="75"/>
      <c r="D95" s="76"/>
      <c r="E95" s="75"/>
      <c r="F95" s="76"/>
      <c r="G95" s="76"/>
      <c r="H95" s="75"/>
      <c r="I95" s="75"/>
      <c r="J95" s="74"/>
      <c r="K95" s="74"/>
      <c r="L95" s="54" t="s">
        <v>74</v>
      </c>
      <c r="M95" s="47">
        <f>SUM(M88:M94)</f>
        <v>0</v>
      </c>
      <c r="N95" s="47">
        <f t="shared" ref="N95:O95" si="29">SUM(N88:N94)</f>
        <v>0</v>
      </c>
      <c r="O95" s="47">
        <f t="shared" si="29"/>
        <v>0</v>
      </c>
      <c r="P95" s="47">
        <f>M95-(N95+O95)</f>
        <v>0</v>
      </c>
      <c r="Q95" s="77"/>
      <c r="R95" s="78"/>
      <c r="S95" s="78"/>
    </row>
    <row r="96" spans="2:21" ht="23.1" customHeight="1">
      <c r="B96" s="16" t="s">
        <v>86</v>
      </c>
      <c r="C96" s="75"/>
      <c r="D96" s="76"/>
      <c r="E96" s="75"/>
      <c r="F96" s="76"/>
      <c r="G96" s="76"/>
      <c r="H96" s="75"/>
      <c r="I96" s="75"/>
      <c r="J96" s="74"/>
      <c r="K96" s="74"/>
      <c r="L96" s="74"/>
      <c r="M96" s="74"/>
      <c r="N96" s="74"/>
      <c r="O96" s="74"/>
      <c r="P96" s="74"/>
      <c r="Q96" s="77"/>
      <c r="R96" s="78"/>
      <c r="S96" s="78"/>
    </row>
    <row r="97" spans="2:21" ht="23.1" customHeight="1">
      <c r="B97" s="135" t="s">
        <v>45</v>
      </c>
      <c r="C97" s="130" t="s">
        <v>46</v>
      </c>
      <c r="D97" s="117" t="s">
        <v>47</v>
      </c>
      <c r="E97" s="117"/>
      <c r="F97" s="117"/>
      <c r="G97" s="117"/>
      <c r="H97" s="130" t="s">
        <v>48</v>
      </c>
      <c r="I97" s="132" t="s">
        <v>49</v>
      </c>
      <c r="J97" s="133"/>
      <c r="K97" s="133"/>
      <c r="L97" s="134"/>
      <c r="M97" s="132" t="s">
        <v>50</v>
      </c>
      <c r="N97" s="133"/>
      <c r="O97" s="133"/>
      <c r="P97" s="134"/>
      <c r="Q97" s="16" t="s">
        <v>51</v>
      </c>
      <c r="R97" s="16" t="s">
        <v>51</v>
      </c>
      <c r="S97" s="37"/>
    </row>
    <row r="98" spans="2:21" ht="23.1" customHeight="1">
      <c r="B98" s="131"/>
      <c r="C98" s="131"/>
      <c r="D98" s="54" t="s">
        <v>52</v>
      </c>
      <c r="E98" s="117" t="s">
        <v>53</v>
      </c>
      <c r="F98" s="117"/>
      <c r="G98" s="54" t="s">
        <v>54</v>
      </c>
      <c r="H98" s="131"/>
      <c r="I98" s="55" t="s">
        <v>55</v>
      </c>
      <c r="J98" s="55" t="s">
        <v>56</v>
      </c>
      <c r="K98" s="54" t="s">
        <v>57</v>
      </c>
      <c r="L98" s="54" t="s">
        <v>58</v>
      </c>
      <c r="M98" s="19" t="s">
        <v>59</v>
      </c>
      <c r="N98" s="19" t="s">
        <v>60</v>
      </c>
      <c r="O98" s="19" t="s">
        <v>61</v>
      </c>
      <c r="P98" s="19" t="s">
        <v>62</v>
      </c>
      <c r="Q98" s="56" t="s">
        <v>63</v>
      </c>
      <c r="R98" s="56" t="s">
        <v>64</v>
      </c>
      <c r="S98" s="56" t="s">
        <v>65</v>
      </c>
      <c r="U98" s="82" t="s">
        <v>66</v>
      </c>
    </row>
    <row r="99" spans="2:21" ht="23.1" customHeight="1">
      <c r="B99" s="29"/>
      <c r="C99" s="59"/>
      <c r="D99" s="60"/>
      <c r="E99" s="129"/>
      <c r="F99" s="129"/>
      <c r="G99" s="61"/>
      <c r="H99" s="62"/>
      <c r="I99" s="29"/>
      <c r="J99" s="29"/>
      <c r="K99" s="62" t="s">
        <v>67</v>
      </c>
      <c r="L99" s="64" t="s">
        <v>67</v>
      </c>
      <c r="M99" s="65"/>
      <c r="N99" s="65"/>
      <c r="O99" s="65"/>
      <c r="P99" s="66">
        <f>M99-(N99+O99)</f>
        <v>0</v>
      </c>
      <c r="Q99" s="67" t="str">
        <f>IF(OR(H99="新規",H99="追加",H99=""),"OK",(IF(AND(I99="",J99=""),"NG","OK")))</f>
        <v>OK</v>
      </c>
      <c r="R99" s="68" t="str">
        <f>IF(OR(H99="新規",H99="追加",H99=""),"OK",(IF(OR(AND(K99="",L99=""),AND(K99="",L99="□"),AND(K99="□",L99=""),AND(K99="□",L99="□")),"NG","OK")))</f>
        <v>OK</v>
      </c>
      <c r="S99" s="68" t="str">
        <f>IF(OR(AND(D99&lt;&gt;"",E99&lt;&gt;"",G99&lt;&gt;"",H99&lt;&gt;""),(D99="")),"OK","NG")</f>
        <v>OK</v>
      </c>
      <c r="U99" s="82" t="s">
        <v>87</v>
      </c>
    </row>
    <row r="100" spans="2:21" ht="23.1" customHeight="1">
      <c r="B100" s="29"/>
      <c r="C100" s="59"/>
      <c r="D100" s="60"/>
      <c r="E100" s="129"/>
      <c r="F100" s="129"/>
      <c r="G100" s="61"/>
      <c r="H100" s="62"/>
      <c r="I100" s="29"/>
      <c r="J100" s="29"/>
      <c r="K100" s="62" t="s">
        <v>67</v>
      </c>
      <c r="L100" s="64" t="s">
        <v>67</v>
      </c>
      <c r="M100" s="65"/>
      <c r="N100" s="65"/>
      <c r="O100" s="65"/>
      <c r="P100" s="66">
        <f t="shared" ref="P100:P105" si="30">M100-(N100+O100)</f>
        <v>0</v>
      </c>
      <c r="Q100" s="67" t="str">
        <f t="shared" ref="Q100:Q105" si="31">IF(OR(H100="新規",H100="追加",H100=""),"OK",(IF(AND(I100="",J100=""),"NG","OK")))</f>
        <v>OK</v>
      </c>
      <c r="R100" s="68" t="str">
        <f t="shared" ref="R100:R105" si="32">IF(OR(H100="新規",H100="追加",H100=""),"OK",(IF(OR(AND(K100="",L100=""),AND(K100="",L100="□"),AND(K100="□",L100=""),AND(K100="□",L100="□")),"NG","OK")))</f>
        <v>OK</v>
      </c>
      <c r="S100" s="68" t="str">
        <f t="shared" ref="S100:S105" si="33">IF(OR(AND(D100&lt;&gt;"",E100&lt;&gt;"",G100&lt;&gt;"",H100&lt;&gt;""),(D100="")),"OK","NG")</f>
        <v>OK</v>
      </c>
      <c r="U100" s="82" t="s">
        <v>88</v>
      </c>
    </row>
    <row r="101" spans="2:21" ht="23.1" customHeight="1">
      <c r="B101" s="29"/>
      <c r="C101" s="59"/>
      <c r="D101" s="60"/>
      <c r="E101" s="129"/>
      <c r="F101" s="129"/>
      <c r="G101" s="61"/>
      <c r="H101" s="62"/>
      <c r="I101" s="29"/>
      <c r="J101" s="29"/>
      <c r="K101" s="62" t="s">
        <v>67</v>
      </c>
      <c r="L101" s="64" t="s">
        <v>67</v>
      </c>
      <c r="M101" s="65"/>
      <c r="N101" s="65"/>
      <c r="O101" s="65"/>
      <c r="P101" s="66">
        <f t="shared" si="30"/>
        <v>0</v>
      </c>
      <c r="Q101" s="67" t="str">
        <f t="shared" si="31"/>
        <v>OK</v>
      </c>
      <c r="R101" s="68" t="str">
        <f t="shared" si="32"/>
        <v>OK</v>
      </c>
      <c r="S101" s="68" t="str">
        <f t="shared" si="33"/>
        <v>OK</v>
      </c>
      <c r="U101" s="82" t="s">
        <v>89</v>
      </c>
    </row>
    <row r="102" spans="2:21" ht="23.1" customHeight="1">
      <c r="B102" s="29"/>
      <c r="C102" s="59"/>
      <c r="D102" s="60"/>
      <c r="E102" s="129"/>
      <c r="F102" s="129"/>
      <c r="G102" s="61"/>
      <c r="H102" s="62"/>
      <c r="I102" s="29"/>
      <c r="J102" s="29"/>
      <c r="K102" s="62" t="s">
        <v>67</v>
      </c>
      <c r="L102" s="64" t="s">
        <v>67</v>
      </c>
      <c r="M102" s="65"/>
      <c r="N102" s="65"/>
      <c r="O102" s="65"/>
      <c r="P102" s="66">
        <f t="shared" si="30"/>
        <v>0</v>
      </c>
      <c r="Q102" s="67" t="str">
        <f t="shared" si="31"/>
        <v>OK</v>
      </c>
      <c r="R102" s="68" t="str">
        <f t="shared" si="32"/>
        <v>OK</v>
      </c>
      <c r="S102" s="68" t="str">
        <f t="shared" si="33"/>
        <v>OK</v>
      </c>
      <c r="U102" s="82" t="s">
        <v>73</v>
      </c>
    </row>
    <row r="103" spans="2:21" ht="23.1" customHeight="1">
      <c r="B103" s="29"/>
      <c r="C103" s="59"/>
      <c r="D103" s="60"/>
      <c r="E103" s="129"/>
      <c r="F103" s="129"/>
      <c r="G103" s="73"/>
      <c r="H103" s="62"/>
      <c r="I103" s="29"/>
      <c r="J103" s="29"/>
      <c r="K103" s="62" t="s">
        <v>67</v>
      </c>
      <c r="L103" s="64" t="s">
        <v>67</v>
      </c>
      <c r="M103" s="65"/>
      <c r="N103" s="65"/>
      <c r="O103" s="65"/>
      <c r="P103" s="66">
        <f t="shared" si="30"/>
        <v>0</v>
      </c>
      <c r="Q103" s="67" t="str">
        <f t="shared" si="31"/>
        <v>OK</v>
      </c>
      <c r="R103" s="68" t="str">
        <f>IF(OR(H103="新規",H103="追加",H103=""),"OK",(IF(OR(AND(K103="",L103=""),AND(K103="",L103="□"),AND(K103="□",L103=""),AND(K103="□",L103="□")),"NG","OK")))</f>
        <v>OK</v>
      </c>
      <c r="S103" s="68" t="str">
        <f t="shared" si="33"/>
        <v>OK</v>
      </c>
    </row>
    <row r="104" spans="2:21" ht="23.1" customHeight="1">
      <c r="B104" s="29"/>
      <c r="C104" s="59"/>
      <c r="D104" s="60"/>
      <c r="E104" s="129"/>
      <c r="F104" s="129"/>
      <c r="G104" s="61"/>
      <c r="H104" s="62"/>
      <c r="I104" s="29"/>
      <c r="J104" s="29"/>
      <c r="K104" s="62" t="s">
        <v>67</v>
      </c>
      <c r="L104" s="64" t="s">
        <v>67</v>
      </c>
      <c r="M104" s="65"/>
      <c r="N104" s="65"/>
      <c r="O104" s="65"/>
      <c r="P104" s="66">
        <f t="shared" si="30"/>
        <v>0</v>
      </c>
      <c r="Q104" s="67" t="str">
        <f t="shared" si="31"/>
        <v>OK</v>
      </c>
      <c r="R104" s="68" t="str">
        <f t="shared" si="32"/>
        <v>OK</v>
      </c>
      <c r="S104" s="68" t="str">
        <f t="shared" si="33"/>
        <v>OK</v>
      </c>
    </row>
    <row r="105" spans="2:21" ht="22.5" customHeight="1">
      <c r="B105" s="29"/>
      <c r="C105" s="59"/>
      <c r="D105" s="60"/>
      <c r="E105" s="129"/>
      <c r="F105" s="129"/>
      <c r="G105" s="61"/>
      <c r="H105" s="62"/>
      <c r="I105" s="29"/>
      <c r="J105" s="29"/>
      <c r="K105" s="62" t="s">
        <v>67</v>
      </c>
      <c r="L105" s="64" t="s">
        <v>67</v>
      </c>
      <c r="M105" s="65"/>
      <c r="N105" s="65"/>
      <c r="O105" s="65"/>
      <c r="P105" s="66">
        <f t="shared" si="30"/>
        <v>0</v>
      </c>
      <c r="Q105" s="67" t="str">
        <f t="shared" si="31"/>
        <v>OK</v>
      </c>
      <c r="R105" s="68" t="str">
        <f t="shared" si="32"/>
        <v>OK</v>
      </c>
      <c r="S105" s="68" t="str">
        <f t="shared" si="33"/>
        <v>OK</v>
      </c>
    </row>
    <row r="106" spans="2:21" ht="22.5" customHeight="1">
      <c r="B106" s="74"/>
      <c r="C106" s="75"/>
      <c r="D106" s="76"/>
      <c r="E106" s="75"/>
      <c r="F106" s="76"/>
      <c r="G106" s="76"/>
      <c r="H106" s="75"/>
      <c r="I106" s="75"/>
      <c r="J106" s="74"/>
      <c r="K106" s="74"/>
      <c r="L106" s="54" t="s">
        <v>74</v>
      </c>
      <c r="M106" s="47">
        <f>SUM(M99:M105)</f>
        <v>0</v>
      </c>
      <c r="N106" s="47">
        <f t="shared" ref="N106:O106" si="34">SUM(N99:N105)</f>
        <v>0</v>
      </c>
      <c r="O106" s="47">
        <f t="shared" si="34"/>
        <v>0</v>
      </c>
      <c r="P106" s="47">
        <f>M106-(N106+O106)</f>
        <v>0</v>
      </c>
      <c r="Q106" s="77"/>
      <c r="R106" s="78"/>
      <c r="S106" s="78"/>
    </row>
    <row r="107" spans="2:21" ht="22.5" customHeight="1">
      <c r="B107" s="16" t="s">
        <v>90</v>
      </c>
      <c r="C107" s="75"/>
      <c r="D107" s="76"/>
      <c r="E107" s="75"/>
      <c r="F107" s="76"/>
      <c r="G107" s="76"/>
      <c r="H107" s="75"/>
      <c r="I107" s="75"/>
      <c r="J107" s="74"/>
      <c r="K107" s="74"/>
      <c r="L107" s="74"/>
      <c r="M107" s="74"/>
      <c r="N107" s="74"/>
      <c r="O107" s="74"/>
      <c r="P107" s="74"/>
      <c r="Q107" s="77"/>
      <c r="R107" s="78"/>
      <c r="S107" s="78"/>
    </row>
    <row r="108" spans="2:21" ht="22.5" customHeight="1">
      <c r="B108" s="135" t="s">
        <v>45</v>
      </c>
      <c r="C108" s="130" t="s">
        <v>46</v>
      </c>
      <c r="D108" s="117" t="s">
        <v>47</v>
      </c>
      <c r="E108" s="117"/>
      <c r="F108" s="117"/>
      <c r="G108" s="117"/>
      <c r="H108" s="130" t="s">
        <v>48</v>
      </c>
      <c r="I108" s="132" t="s">
        <v>49</v>
      </c>
      <c r="J108" s="133"/>
      <c r="K108" s="133"/>
      <c r="L108" s="134"/>
      <c r="M108" s="132" t="s">
        <v>50</v>
      </c>
      <c r="N108" s="133"/>
      <c r="O108" s="133"/>
      <c r="P108" s="134"/>
      <c r="Q108" s="16" t="s">
        <v>51</v>
      </c>
      <c r="R108" s="16" t="s">
        <v>51</v>
      </c>
      <c r="S108" s="37"/>
    </row>
    <row r="109" spans="2:21" ht="22.5" customHeight="1">
      <c r="B109" s="131"/>
      <c r="C109" s="131"/>
      <c r="D109" s="54" t="s">
        <v>52</v>
      </c>
      <c r="E109" s="117" t="s">
        <v>53</v>
      </c>
      <c r="F109" s="117"/>
      <c r="G109" s="54" t="s">
        <v>54</v>
      </c>
      <c r="H109" s="131"/>
      <c r="I109" s="55" t="s">
        <v>55</v>
      </c>
      <c r="J109" s="55" t="s">
        <v>56</v>
      </c>
      <c r="K109" s="54" t="s">
        <v>57</v>
      </c>
      <c r="L109" s="54" t="s">
        <v>58</v>
      </c>
      <c r="M109" s="19" t="s">
        <v>59</v>
      </c>
      <c r="N109" s="19" t="s">
        <v>60</v>
      </c>
      <c r="O109" s="19" t="s">
        <v>61</v>
      </c>
      <c r="P109" s="19" t="s">
        <v>62</v>
      </c>
      <c r="Q109" s="56" t="s">
        <v>63</v>
      </c>
      <c r="R109" s="56" t="s">
        <v>64</v>
      </c>
      <c r="S109" s="56" t="s">
        <v>65</v>
      </c>
      <c r="U109" s="82" t="s">
        <v>66</v>
      </c>
    </row>
    <row r="110" spans="2:21" ht="22.5" customHeight="1">
      <c r="B110" s="29"/>
      <c r="C110" s="59"/>
      <c r="D110" s="60"/>
      <c r="E110" s="129"/>
      <c r="F110" s="129"/>
      <c r="G110" s="61"/>
      <c r="H110" s="62"/>
      <c r="I110" s="29"/>
      <c r="J110" s="29"/>
      <c r="K110" s="62" t="s">
        <v>67</v>
      </c>
      <c r="L110" s="64" t="s">
        <v>67</v>
      </c>
      <c r="M110" s="65"/>
      <c r="N110" s="65"/>
      <c r="O110" s="65"/>
      <c r="P110" s="66">
        <f>M110-(N110+O110)</f>
        <v>0</v>
      </c>
      <c r="Q110" s="67" t="str">
        <f>IF(OR(H110="新規",H110="追加",H110=""),"OK",(IF(AND(I110="",J110=""),"NG","OK")))</f>
        <v>OK</v>
      </c>
      <c r="R110" s="68" t="str">
        <f>IF(OR(H110="新規",H110="追加",H110=""),"OK",(IF(OR(AND(K110="",L110=""),AND(K110="",L110="□"),AND(K110="□",L110=""),AND(K110="□",L110="□")),"NG","OK")))</f>
        <v>OK</v>
      </c>
      <c r="S110" s="68" t="str">
        <f>IF(OR(AND(D110&lt;&gt;"",E110&lt;&gt;"",G110&lt;&gt;"",H110&lt;&gt;""),(D110="")),"OK","NG")</f>
        <v>OK</v>
      </c>
      <c r="U110" s="82" t="s">
        <v>91</v>
      </c>
    </row>
    <row r="111" spans="2:21" ht="22.5" customHeight="1">
      <c r="B111" s="29"/>
      <c r="C111" s="59"/>
      <c r="D111" s="60"/>
      <c r="E111" s="129"/>
      <c r="F111" s="129"/>
      <c r="G111" s="61"/>
      <c r="H111" s="62"/>
      <c r="I111" s="29"/>
      <c r="J111" s="29"/>
      <c r="K111" s="62" t="s">
        <v>67</v>
      </c>
      <c r="L111" s="64" t="s">
        <v>67</v>
      </c>
      <c r="M111" s="65"/>
      <c r="N111" s="65"/>
      <c r="O111" s="65"/>
      <c r="P111" s="66">
        <f t="shared" ref="P111:P116" si="35">M111-(N111+O111)</f>
        <v>0</v>
      </c>
      <c r="Q111" s="67" t="str">
        <f t="shared" ref="Q111:Q116" si="36">IF(OR(H111="新規",H111="追加",H111=""),"OK",(IF(AND(I111="",J111=""),"NG","OK")))</f>
        <v>OK</v>
      </c>
      <c r="R111" s="68" t="str">
        <f t="shared" ref="R111:R116" si="37">IF(OR(H111="新規",H111="追加",H111=""),"OK",(IF(OR(AND(K111="",L111=""),AND(K111="",L111="□"),AND(K111="□",L111=""),AND(K111="□",L111="□")),"NG","OK")))</f>
        <v>OK</v>
      </c>
      <c r="S111" s="68" t="str">
        <f t="shared" ref="S111:S115" si="38">IF(OR(AND(D111&lt;&gt;"",E111&lt;&gt;"",G111&lt;&gt;"",H111&lt;&gt;""),(D111="")),"OK","NG")</f>
        <v>OK</v>
      </c>
      <c r="U111" s="82" t="s">
        <v>73</v>
      </c>
    </row>
    <row r="112" spans="2:21" ht="22.5" customHeight="1">
      <c r="B112" s="29"/>
      <c r="C112" s="59"/>
      <c r="D112" s="60"/>
      <c r="E112" s="129"/>
      <c r="F112" s="129"/>
      <c r="G112" s="61"/>
      <c r="H112" s="62"/>
      <c r="I112" s="29"/>
      <c r="J112" s="29"/>
      <c r="K112" s="62" t="s">
        <v>67</v>
      </c>
      <c r="L112" s="64" t="s">
        <v>67</v>
      </c>
      <c r="M112" s="65"/>
      <c r="N112" s="65"/>
      <c r="O112" s="65"/>
      <c r="P112" s="66">
        <f t="shared" si="35"/>
        <v>0</v>
      </c>
      <c r="Q112" s="67" t="str">
        <f t="shared" si="36"/>
        <v>OK</v>
      </c>
      <c r="R112" s="68" t="str">
        <f t="shared" si="37"/>
        <v>OK</v>
      </c>
      <c r="S112" s="68" t="str">
        <f t="shared" si="38"/>
        <v>OK</v>
      </c>
    </row>
    <row r="113" spans="2:24" ht="22.5" customHeight="1">
      <c r="B113" s="29"/>
      <c r="C113" s="59"/>
      <c r="D113" s="60"/>
      <c r="E113" s="129"/>
      <c r="F113" s="129"/>
      <c r="G113" s="61"/>
      <c r="H113" s="62"/>
      <c r="I113" s="29"/>
      <c r="J113" s="29"/>
      <c r="K113" s="62" t="s">
        <v>67</v>
      </c>
      <c r="L113" s="64" t="s">
        <v>67</v>
      </c>
      <c r="M113" s="65"/>
      <c r="N113" s="65"/>
      <c r="O113" s="65"/>
      <c r="P113" s="66">
        <f t="shared" si="35"/>
        <v>0</v>
      </c>
      <c r="Q113" s="67" t="str">
        <f t="shared" si="36"/>
        <v>OK</v>
      </c>
      <c r="R113" s="68" t="str">
        <f t="shared" si="37"/>
        <v>OK</v>
      </c>
      <c r="S113" s="68" t="str">
        <f t="shared" si="38"/>
        <v>OK</v>
      </c>
    </row>
    <row r="114" spans="2:24" ht="22.5" customHeight="1">
      <c r="B114" s="29"/>
      <c r="C114" s="59"/>
      <c r="D114" s="60"/>
      <c r="E114" s="129"/>
      <c r="F114" s="129"/>
      <c r="G114" s="73"/>
      <c r="H114" s="62"/>
      <c r="I114" s="29"/>
      <c r="J114" s="29"/>
      <c r="K114" s="62" t="s">
        <v>67</v>
      </c>
      <c r="L114" s="64" t="s">
        <v>67</v>
      </c>
      <c r="M114" s="65"/>
      <c r="N114" s="65"/>
      <c r="O114" s="65"/>
      <c r="P114" s="66">
        <f t="shared" si="35"/>
        <v>0</v>
      </c>
      <c r="Q114" s="67" t="str">
        <f t="shared" si="36"/>
        <v>OK</v>
      </c>
      <c r="R114" s="68" t="str">
        <f t="shared" si="37"/>
        <v>OK</v>
      </c>
      <c r="S114" s="68" t="str">
        <f t="shared" si="38"/>
        <v>OK</v>
      </c>
    </row>
    <row r="115" spans="2:24" ht="22.5" customHeight="1">
      <c r="B115" s="29"/>
      <c r="C115" s="59"/>
      <c r="D115" s="60"/>
      <c r="E115" s="129"/>
      <c r="F115" s="129"/>
      <c r="G115" s="61"/>
      <c r="H115" s="62"/>
      <c r="I115" s="29"/>
      <c r="J115" s="29"/>
      <c r="K115" s="62" t="s">
        <v>67</v>
      </c>
      <c r="L115" s="64" t="s">
        <v>67</v>
      </c>
      <c r="M115" s="65"/>
      <c r="N115" s="65"/>
      <c r="O115" s="65"/>
      <c r="P115" s="66">
        <f t="shared" si="35"/>
        <v>0</v>
      </c>
      <c r="Q115" s="67" t="str">
        <f t="shared" si="36"/>
        <v>OK</v>
      </c>
      <c r="R115" s="68" t="str">
        <f t="shared" si="37"/>
        <v>OK</v>
      </c>
      <c r="S115" s="68" t="str">
        <f t="shared" si="38"/>
        <v>OK</v>
      </c>
    </row>
    <row r="116" spans="2:24" ht="22.5" customHeight="1">
      <c r="B116" s="29"/>
      <c r="C116" s="59"/>
      <c r="D116" s="60"/>
      <c r="E116" s="129"/>
      <c r="F116" s="129"/>
      <c r="G116" s="61"/>
      <c r="H116" s="62"/>
      <c r="I116" s="29"/>
      <c r="J116" s="29"/>
      <c r="K116" s="62" t="s">
        <v>67</v>
      </c>
      <c r="L116" s="64" t="s">
        <v>67</v>
      </c>
      <c r="M116" s="65"/>
      <c r="N116" s="65"/>
      <c r="O116" s="65"/>
      <c r="P116" s="66">
        <f t="shared" si="35"/>
        <v>0</v>
      </c>
      <c r="Q116" s="67" t="str">
        <f t="shared" si="36"/>
        <v>OK</v>
      </c>
      <c r="R116" s="68" t="str">
        <f t="shared" si="37"/>
        <v>OK</v>
      </c>
      <c r="S116" s="68" t="str">
        <f>IF(OR(AND(D116&lt;&gt;"",E116&lt;&gt;"",G116&lt;&gt;"",H116&lt;&gt;""),(D116="")),"OK","NG")</f>
        <v>OK</v>
      </c>
    </row>
    <row r="117" spans="2:24" ht="22.5" customHeight="1">
      <c r="B117" s="74"/>
      <c r="C117" s="75"/>
      <c r="D117" s="76"/>
      <c r="E117" s="75"/>
      <c r="F117" s="76"/>
      <c r="G117" s="76"/>
      <c r="H117" s="75"/>
      <c r="I117" s="75"/>
      <c r="J117" s="74"/>
      <c r="K117" s="74"/>
      <c r="L117" s="54" t="s">
        <v>74</v>
      </c>
      <c r="M117" s="47">
        <f>SUM(M110:M116)</f>
        <v>0</v>
      </c>
      <c r="N117" s="47">
        <f t="shared" ref="N117:O117" si="39">SUM(N110:N116)</f>
        <v>0</v>
      </c>
      <c r="O117" s="47">
        <f t="shared" si="39"/>
        <v>0</v>
      </c>
      <c r="P117" s="47">
        <f>M117-(N117+O117)</f>
        <v>0</v>
      </c>
      <c r="Q117" s="77"/>
      <c r="R117" s="78"/>
      <c r="S117" s="78"/>
    </row>
    <row r="118" spans="2:24">
      <c r="G118" s="87"/>
    </row>
    <row r="119" spans="2:24" s="37" customFormat="1">
      <c r="B119" s="100" t="s">
        <v>16</v>
      </c>
      <c r="C119" s="101"/>
      <c r="D119" s="19" t="s">
        <v>92</v>
      </c>
      <c r="E119" s="19" t="s">
        <v>60</v>
      </c>
      <c r="F119" s="19" t="s">
        <v>61</v>
      </c>
      <c r="G119" s="19" t="s">
        <v>62</v>
      </c>
      <c r="H119" s="19" t="s">
        <v>93</v>
      </c>
      <c r="I119" s="100" t="s">
        <v>94</v>
      </c>
      <c r="J119" s="102"/>
      <c r="K119" s="103" t="s">
        <v>95</v>
      </c>
      <c r="L119" s="103"/>
      <c r="M119" s="103"/>
      <c r="N119" s="103"/>
      <c r="Q119" s="88" t="s">
        <v>96</v>
      </c>
      <c r="R119" s="89" t="s">
        <v>97</v>
      </c>
      <c r="S119" s="89" t="s">
        <v>98</v>
      </c>
    </row>
    <row r="120" spans="2:24" ht="22.5" customHeight="1">
      <c r="B120" s="124" t="s">
        <v>99</v>
      </c>
      <c r="C120" s="125"/>
      <c r="D120" s="90">
        <f>M40</f>
        <v>0</v>
      </c>
      <c r="E120" s="90">
        <f t="shared" ref="E120:G120" si="40">N40</f>
        <v>0</v>
      </c>
      <c r="F120" s="90">
        <f t="shared" si="40"/>
        <v>0</v>
      </c>
      <c r="G120" s="90">
        <f t="shared" si="40"/>
        <v>0</v>
      </c>
      <c r="H120" s="126">
        <f>SUM(E120:E122)</f>
        <v>0</v>
      </c>
      <c r="I120" s="115"/>
      <c r="J120" s="116"/>
      <c r="K120" s="123" t="s">
        <v>100</v>
      </c>
      <c r="L120" s="123"/>
      <c r="M120" s="123"/>
      <c r="N120" s="123"/>
      <c r="O120" s="93"/>
      <c r="P120" s="93"/>
      <c r="Q120" s="67" t="str">
        <f>IF(H120&lt;=2500000,"OK","NG")</f>
        <v>OK</v>
      </c>
      <c r="R120" s="68" t="str">
        <f t="shared" ref="R120:R126" si="41">IF(E120&lt;=D120/2,"OK","NG")</f>
        <v>OK</v>
      </c>
      <c r="S120" s="68" t="str">
        <f t="shared" ref="S120:S126" si="42">IF(D120=E120+F120+G120,"OK","NG")</f>
        <v>OK</v>
      </c>
      <c r="T120" s="94"/>
      <c r="U120" s="56"/>
      <c r="V120" s="56"/>
      <c r="W120" s="56"/>
      <c r="X120" s="56"/>
    </row>
    <row r="121" spans="2:24" ht="22.5" customHeight="1">
      <c r="B121" s="113" t="s">
        <v>101</v>
      </c>
      <c r="C121" s="114"/>
      <c r="D121" s="90">
        <f>M51</f>
        <v>0</v>
      </c>
      <c r="E121" s="90">
        <f t="shared" ref="E121:G121" si="43">N51</f>
        <v>0</v>
      </c>
      <c r="F121" s="90">
        <f t="shared" si="43"/>
        <v>0</v>
      </c>
      <c r="G121" s="90">
        <f t="shared" si="43"/>
        <v>0</v>
      </c>
      <c r="H121" s="127"/>
      <c r="I121" s="115"/>
      <c r="J121" s="116"/>
      <c r="K121" s="123"/>
      <c r="L121" s="123"/>
      <c r="M121" s="123"/>
      <c r="N121" s="123"/>
      <c r="O121" s="93"/>
      <c r="P121" s="93"/>
      <c r="Q121" s="95" t="s">
        <v>102</v>
      </c>
      <c r="R121" s="68" t="str">
        <f t="shared" si="41"/>
        <v>OK</v>
      </c>
      <c r="S121" s="68" t="str">
        <f t="shared" si="42"/>
        <v>OK</v>
      </c>
      <c r="T121" s="3"/>
    </row>
    <row r="122" spans="2:24" ht="22.5" customHeight="1">
      <c r="B122" s="113" t="s">
        <v>103</v>
      </c>
      <c r="C122" s="114"/>
      <c r="D122" s="90">
        <f>M62</f>
        <v>0</v>
      </c>
      <c r="E122" s="90">
        <f t="shared" ref="E122:G122" si="44">N62</f>
        <v>0</v>
      </c>
      <c r="F122" s="90">
        <f t="shared" si="44"/>
        <v>0</v>
      </c>
      <c r="G122" s="90">
        <f t="shared" si="44"/>
        <v>0</v>
      </c>
      <c r="H122" s="128"/>
      <c r="I122" s="91"/>
      <c r="J122" s="92"/>
      <c r="K122" s="123"/>
      <c r="L122" s="123"/>
      <c r="M122" s="123"/>
      <c r="N122" s="123"/>
      <c r="O122" s="93"/>
      <c r="P122" s="93"/>
      <c r="Q122" s="95" t="s">
        <v>102</v>
      </c>
      <c r="R122" s="68" t="str">
        <f t="shared" si="41"/>
        <v>OK</v>
      </c>
      <c r="S122" s="68" t="str">
        <f t="shared" si="42"/>
        <v>OK</v>
      </c>
      <c r="T122" s="3"/>
    </row>
    <row r="123" spans="2:24" ht="22.5" customHeight="1">
      <c r="B123" s="113" t="s">
        <v>104</v>
      </c>
      <c r="C123" s="114"/>
      <c r="D123" s="90">
        <f>M73</f>
        <v>0</v>
      </c>
      <c r="E123" s="90">
        <f t="shared" ref="E123:G123" si="45">N73</f>
        <v>0</v>
      </c>
      <c r="F123" s="90">
        <f t="shared" si="45"/>
        <v>0</v>
      </c>
      <c r="G123" s="90">
        <f t="shared" si="45"/>
        <v>0</v>
      </c>
      <c r="H123" s="90">
        <f>E123</f>
        <v>0</v>
      </c>
      <c r="I123" s="91"/>
      <c r="J123" s="92"/>
      <c r="K123" s="117" t="s">
        <v>105</v>
      </c>
      <c r="L123" s="117"/>
      <c r="M123" s="117"/>
      <c r="N123" s="117"/>
      <c r="O123" s="93"/>
      <c r="P123" s="93"/>
      <c r="Q123" s="67" t="str">
        <f>IF(H123&lt;=2500000,"OK","NG")</f>
        <v>OK</v>
      </c>
      <c r="R123" s="68" t="str">
        <f t="shared" si="41"/>
        <v>OK</v>
      </c>
      <c r="S123" s="68" t="str">
        <f t="shared" si="42"/>
        <v>OK</v>
      </c>
      <c r="T123" s="3"/>
    </row>
    <row r="124" spans="2:24" ht="22.5" customHeight="1">
      <c r="B124" s="113" t="s">
        <v>106</v>
      </c>
      <c r="C124" s="114"/>
      <c r="D124" s="90">
        <f>M84</f>
        <v>0</v>
      </c>
      <c r="E124" s="90">
        <f t="shared" ref="E124:G124" si="46">N84</f>
        <v>0</v>
      </c>
      <c r="F124" s="90">
        <f t="shared" si="46"/>
        <v>0</v>
      </c>
      <c r="G124" s="90">
        <f t="shared" si="46"/>
        <v>0</v>
      </c>
      <c r="H124" s="90">
        <f>E124</f>
        <v>0</v>
      </c>
      <c r="I124" s="91"/>
      <c r="J124" s="92"/>
      <c r="K124" s="117" t="s">
        <v>107</v>
      </c>
      <c r="L124" s="117"/>
      <c r="M124" s="117"/>
      <c r="N124" s="117"/>
      <c r="O124" s="93"/>
      <c r="P124" s="93"/>
      <c r="Q124" s="67" t="str">
        <f>IF(H124&lt;=5000000,"OK","NG")</f>
        <v>OK</v>
      </c>
      <c r="R124" s="68" t="str">
        <f t="shared" si="41"/>
        <v>OK</v>
      </c>
      <c r="S124" s="68" t="str">
        <f t="shared" si="42"/>
        <v>OK</v>
      </c>
      <c r="T124" s="3"/>
    </row>
    <row r="125" spans="2:24" ht="22.5" customHeight="1">
      <c r="B125" s="113" t="s">
        <v>108</v>
      </c>
      <c r="C125" s="114"/>
      <c r="D125" s="90">
        <f>M95</f>
        <v>0</v>
      </c>
      <c r="E125" s="90">
        <f t="shared" ref="E125:G125" si="47">N95</f>
        <v>0</v>
      </c>
      <c r="F125" s="90">
        <f t="shared" si="47"/>
        <v>0</v>
      </c>
      <c r="G125" s="90">
        <f t="shared" si="47"/>
        <v>0</v>
      </c>
      <c r="H125" s="121">
        <f>SUM(E125:E126)</f>
        <v>0</v>
      </c>
      <c r="I125" s="91"/>
      <c r="J125" s="92"/>
      <c r="K125" s="123" t="s">
        <v>109</v>
      </c>
      <c r="L125" s="123"/>
      <c r="M125" s="123"/>
      <c r="N125" s="123"/>
      <c r="O125" s="93"/>
      <c r="P125" s="93"/>
      <c r="Q125" s="67" t="str">
        <f>IF(H125&lt;=2500000,"OK","NG")</f>
        <v>OK</v>
      </c>
      <c r="R125" s="68" t="str">
        <f t="shared" si="41"/>
        <v>OK</v>
      </c>
      <c r="S125" s="68" t="str">
        <f t="shared" si="42"/>
        <v>OK</v>
      </c>
      <c r="T125" s="3"/>
    </row>
    <row r="126" spans="2:24" ht="22.5" customHeight="1">
      <c r="B126" s="113" t="s">
        <v>110</v>
      </c>
      <c r="C126" s="114"/>
      <c r="D126" s="90">
        <f>M106</f>
        <v>0</v>
      </c>
      <c r="E126" s="90">
        <f t="shared" ref="E126:G126" si="48">N106</f>
        <v>0</v>
      </c>
      <c r="F126" s="90">
        <f t="shared" si="48"/>
        <v>0</v>
      </c>
      <c r="G126" s="90">
        <f t="shared" si="48"/>
        <v>0</v>
      </c>
      <c r="H126" s="122"/>
      <c r="I126" s="91"/>
      <c r="J126" s="92"/>
      <c r="K126" s="123"/>
      <c r="L126" s="123"/>
      <c r="M126" s="123"/>
      <c r="N126" s="123"/>
      <c r="O126" s="93"/>
      <c r="P126" s="93"/>
      <c r="Q126" s="95" t="s">
        <v>102</v>
      </c>
      <c r="R126" s="68" t="str">
        <f t="shared" si="41"/>
        <v>OK</v>
      </c>
      <c r="S126" s="68" t="str">
        <f t="shared" si="42"/>
        <v>OK</v>
      </c>
      <c r="T126" s="3"/>
    </row>
    <row r="127" spans="2:24" ht="22.5" customHeight="1">
      <c r="B127" s="113" t="s">
        <v>111</v>
      </c>
      <c r="C127" s="114"/>
      <c r="D127" s="90">
        <f>M117</f>
        <v>0</v>
      </c>
      <c r="E127" s="90">
        <f t="shared" ref="E127:G127" si="49">N117</f>
        <v>0</v>
      </c>
      <c r="F127" s="90">
        <f t="shared" si="49"/>
        <v>0</v>
      </c>
      <c r="G127" s="90">
        <f t="shared" si="49"/>
        <v>0</v>
      </c>
      <c r="H127" s="90">
        <f>E127</f>
        <v>0</v>
      </c>
      <c r="I127" s="115"/>
      <c r="J127" s="116"/>
      <c r="K127" s="117" t="s">
        <v>112</v>
      </c>
      <c r="L127" s="117"/>
      <c r="M127" s="117"/>
      <c r="N127" s="117"/>
      <c r="O127" s="93"/>
      <c r="P127" s="93"/>
      <c r="Q127" s="67" t="str">
        <f>IF(H127&lt;=2500000,"OK","NG")</f>
        <v>OK</v>
      </c>
      <c r="R127" s="68" t="str">
        <f>IF(E127&lt;=D127/2,"OK","NG")</f>
        <v>OK</v>
      </c>
      <c r="S127" s="68" t="str">
        <f>IF(D127=E127+F127+G127,"OK","NG")</f>
        <v>OK</v>
      </c>
      <c r="T127" s="3"/>
    </row>
    <row r="128" spans="2:24" ht="22.5" customHeight="1">
      <c r="B128" s="118" t="s">
        <v>113</v>
      </c>
      <c r="C128" s="119"/>
      <c r="D128" s="90">
        <f>SUM(D120:D127)</f>
        <v>0</v>
      </c>
      <c r="E128" s="90">
        <f>SUM(E120:E127)</f>
        <v>0</v>
      </c>
      <c r="F128" s="90">
        <f t="shared" ref="F128:G128" si="50">SUM(F120:F127)</f>
        <v>0</v>
      </c>
      <c r="G128" s="90">
        <f t="shared" si="50"/>
        <v>0</v>
      </c>
      <c r="H128" s="90">
        <f>E128</f>
        <v>0</v>
      </c>
      <c r="I128" s="115"/>
      <c r="J128" s="116"/>
      <c r="K128" s="120" t="s">
        <v>114</v>
      </c>
      <c r="L128" s="120"/>
      <c r="M128" s="120"/>
      <c r="N128" s="120"/>
      <c r="O128" s="93"/>
      <c r="Q128" s="67" t="str">
        <f>IF(OR(D128=0,AND(H128&gt;=150000,H128&lt;=10000000)),"OK","NG")</f>
        <v>OK</v>
      </c>
      <c r="R128" s="68" t="str">
        <f>IF(E128&lt;=D128/2,"OK","NG")</f>
        <v>OK</v>
      </c>
      <c r="S128" s="68" t="str">
        <f>IF(D128=E128+F128+G128,"OK","NG")</f>
        <v>OK</v>
      </c>
    </row>
    <row r="130" spans="2:17" ht="22.5" customHeight="1">
      <c r="B130" s="16" t="s">
        <v>115</v>
      </c>
    </row>
    <row r="131" spans="2:17" ht="15" customHeight="1">
      <c r="B131" s="107" t="s">
        <v>116</v>
      </c>
      <c r="C131" s="107"/>
      <c r="D131" s="107"/>
      <c r="E131" s="107"/>
      <c r="F131" s="107"/>
      <c r="G131" s="107"/>
      <c r="H131" s="107"/>
      <c r="I131" s="107"/>
      <c r="J131" s="107"/>
      <c r="K131" s="107"/>
      <c r="L131" s="18" t="s">
        <v>117</v>
      </c>
      <c r="Q131" s="17" t="s">
        <v>118</v>
      </c>
    </row>
    <row r="132" spans="2:17" ht="15" customHeight="1">
      <c r="B132" s="110" t="s">
        <v>119</v>
      </c>
      <c r="C132" s="110"/>
      <c r="D132" s="110"/>
      <c r="E132" s="110"/>
      <c r="F132" s="110"/>
      <c r="G132" s="110"/>
      <c r="H132" s="110"/>
      <c r="I132" s="110"/>
      <c r="J132" s="110"/>
      <c r="K132" s="110"/>
      <c r="L132" s="27" t="s">
        <v>120</v>
      </c>
      <c r="Q132" s="17" t="s">
        <v>121</v>
      </c>
    </row>
    <row r="133" spans="2:17" ht="15" customHeight="1">
      <c r="B133" s="110" t="s">
        <v>122</v>
      </c>
      <c r="C133" s="110"/>
      <c r="D133" s="110"/>
      <c r="E133" s="110"/>
      <c r="F133" s="110"/>
      <c r="G133" s="110"/>
      <c r="H133" s="110"/>
      <c r="I133" s="110"/>
      <c r="J133" s="110"/>
      <c r="K133" s="110"/>
      <c r="L133" s="27" t="s">
        <v>120</v>
      </c>
    </row>
    <row r="134" spans="2:17" ht="15" customHeight="1">
      <c r="B134" s="110" t="s">
        <v>123</v>
      </c>
      <c r="C134" s="110"/>
      <c r="D134" s="110"/>
      <c r="E134" s="110"/>
      <c r="F134" s="110"/>
      <c r="G134" s="110"/>
      <c r="H134" s="110"/>
      <c r="I134" s="110"/>
      <c r="J134" s="110"/>
      <c r="K134" s="110"/>
      <c r="L134" s="27" t="s">
        <v>120</v>
      </c>
    </row>
    <row r="135" spans="2:17" ht="15" customHeight="1">
      <c r="B135" s="110" t="s">
        <v>124</v>
      </c>
      <c r="C135" s="110"/>
      <c r="D135" s="110"/>
      <c r="E135" s="110"/>
      <c r="F135" s="110"/>
      <c r="G135" s="110"/>
      <c r="H135" s="110"/>
      <c r="I135" s="110"/>
      <c r="J135" s="110"/>
      <c r="K135" s="110"/>
      <c r="L135" s="27" t="s">
        <v>120</v>
      </c>
    </row>
    <row r="136" spans="2:17" ht="15" customHeight="1">
      <c r="B136" s="110" t="s">
        <v>125</v>
      </c>
      <c r="C136" s="110"/>
      <c r="D136" s="110"/>
      <c r="E136" s="110"/>
      <c r="F136" s="110"/>
      <c r="G136" s="110"/>
      <c r="H136" s="110"/>
      <c r="I136" s="110"/>
      <c r="J136" s="110"/>
      <c r="K136" s="110"/>
      <c r="L136" s="27" t="s">
        <v>120</v>
      </c>
    </row>
    <row r="137" spans="2:17" ht="15" customHeight="1">
      <c r="B137" s="110" t="s">
        <v>126</v>
      </c>
      <c r="C137" s="110"/>
      <c r="D137" s="110"/>
      <c r="E137" s="110"/>
      <c r="F137" s="110"/>
      <c r="G137" s="110"/>
      <c r="H137" s="110"/>
      <c r="I137" s="110"/>
      <c r="J137" s="110"/>
      <c r="K137" s="110"/>
      <c r="L137" s="27" t="s">
        <v>120</v>
      </c>
    </row>
    <row r="138" spans="2:17" ht="15" customHeight="1">
      <c r="B138" s="110" t="s">
        <v>127</v>
      </c>
      <c r="C138" s="110"/>
      <c r="D138" s="110"/>
      <c r="E138" s="110"/>
      <c r="F138" s="110"/>
      <c r="G138" s="110"/>
      <c r="H138" s="110"/>
      <c r="I138" s="110"/>
      <c r="J138" s="110"/>
      <c r="K138" s="110"/>
      <c r="L138" s="27" t="s">
        <v>120</v>
      </c>
    </row>
    <row r="139" spans="2:17" ht="15" customHeight="1">
      <c r="B139" s="24"/>
      <c r="C139" s="24"/>
      <c r="D139" s="24"/>
      <c r="E139" s="24"/>
      <c r="F139" s="24"/>
      <c r="K139" s="96" t="s">
        <v>128</v>
      </c>
      <c r="L139" s="49">
        <f>COUNTIF(L132:L138,"☑")</f>
        <v>0</v>
      </c>
    </row>
    <row r="140" spans="2:17" ht="15" customHeight="1">
      <c r="B140" s="24"/>
      <c r="C140" s="24"/>
      <c r="D140" s="24"/>
      <c r="E140" s="24"/>
      <c r="F140" s="24"/>
      <c r="I140" s="24"/>
    </row>
    <row r="141" spans="2:17" ht="15" customHeight="1">
      <c r="B141" s="16" t="s">
        <v>129</v>
      </c>
    </row>
    <row r="142" spans="2:17" ht="15" customHeight="1">
      <c r="B142" s="111" t="s">
        <v>130</v>
      </c>
      <c r="C142" s="111"/>
      <c r="D142" s="111"/>
      <c r="E142" s="111"/>
      <c r="F142" s="111"/>
      <c r="G142" s="111"/>
      <c r="H142" s="111"/>
      <c r="I142" s="111"/>
      <c r="J142" s="111"/>
      <c r="K142" s="111"/>
      <c r="L142" s="111"/>
      <c r="Q142" s="97" t="s">
        <v>131</v>
      </c>
    </row>
    <row r="143" spans="2:17" ht="15" customHeight="1">
      <c r="B143" s="18" t="s">
        <v>132</v>
      </c>
      <c r="C143" s="108" t="s">
        <v>133</v>
      </c>
      <c r="D143" s="112"/>
      <c r="E143" s="112"/>
      <c r="F143" s="112"/>
      <c r="G143" s="112"/>
      <c r="H143" s="112"/>
      <c r="I143" s="112"/>
      <c r="J143" s="112"/>
      <c r="K143" s="109"/>
    </row>
    <row r="144" spans="2:17" ht="15" customHeight="1">
      <c r="B144" s="98" t="s">
        <v>67</v>
      </c>
      <c r="C144" s="104" t="s">
        <v>134</v>
      </c>
      <c r="D144" s="105"/>
      <c r="E144" s="105"/>
      <c r="F144" s="105"/>
      <c r="G144" s="105"/>
      <c r="H144" s="105"/>
      <c r="I144" s="105"/>
      <c r="J144" s="105"/>
      <c r="K144" s="106"/>
      <c r="Q144" s="67" t="str">
        <f>IF(D128=0,"OK",IF(AND(B144="☑",B145="☑",B146="☑"),"OK","NG"))</f>
        <v>OK</v>
      </c>
    </row>
    <row r="145" spans="2:14" ht="15" customHeight="1">
      <c r="B145" s="98" t="s">
        <v>67</v>
      </c>
      <c r="C145" s="104" t="s">
        <v>135</v>
      </c>
      <c r="D145" s="105"/>
      <c r="E145" s="105"/>
      <c r="F145" s="105"/>
      <c r="G145" s="105"/>
      <c r="H145" s="105"/>
      <c r="I145" s="105"/>
      <c r="J145" s="105"/>
      <c r="K145" s="106"/>
    </row>
    <row r="146" spans="2:14" ht="15" customHeight="1">
      <c r="B146" s="98" t="s">
        <v>67</v>
      </c>
      <c r="C146" s="104" t="s">
        <v>136</v>
      </c>
      <c r="D146" s="105"/>
      <c r="E146" s="105"/>
      <c r="F146" s="105"/>
      <c r="G146" s="105"/>
      <c r="H146" s="105"/>
      <c r="I146" s="105"/>
      <c r="J146" s="105"/>
      <c r="K146" s="106"/>
    </row>
    <row r="147" spans="2:14" ht="15" customHeight="1"/>
    <row r="148" spans="2:14" ht="15" customHeight="1">
      <c r="B148" s="16" t="s">
        <v>137</v>
      </c>
    </row>
    <row r="149" spans="2:14" ht="15" customHeight="1">
      <c r="B149" s="18" t="s">
        <v>132</v>
      </c>
      <c r="C149" s="107" t="s">
        <v>138</v>
      </c>
      <c r="D149" s="107"/>
      <c r="E149" s="107"/>
      <c r="F149" s="107"/>
      <c r="G149" s="108" t="s">
        <v>139</v>
      </c>
      <c r="H149" s="109"/>
      <c r="I149" s="108" t="s">
        <v>140</v>
      </c>
      <c r="J149" s="109"/>
      <c r="K149" s="107" t="s">
        <v>94</v>
      </c>
      <c r="L149" s="107"/>
      <c r="M149" s="107"/>
      <c r="N149" s="107"/>
    </row>
    <row r="150" spans="2:14" ht="18.75" customHeight="1">
      <c r="B150" s="98" t="s">
        <v>67</v>
      </c>
      <c r="C150" s="99" t="s">
        <v>141</v>
      </c>
      <c r="D150" s="99"/>
      <c r="E150" s="99"/>
      <c r="F150" s="99"/>
      <c r="G150" s="100" t="s">
        <v>142</v>
      </c>
      <c r="H150" s="101"/>
      <c r="I150" s="100" t="s">
        <v>143</v>
      </c>
      <c r="J150" s="101"/>
      <c r="K150" s="99" t="s">
        <v>144</v>
      </c>
      <c r="L150" s="99"/>
      <c r="M150" s="99"/>
      <c r="N150" s="99"/>
    </row>
    <row r="151" spans="2:14" ht="18.75" customHeight="1">
      <c r="B151" s="98" t="s">
        <v>67</v>
      </c>
      <c r="C151" s="99" t="s">
        <v>145</v>
      </c>
      <c r="D151" s="99"/>
      <c r="E151" s="99"/>
      <c r="F151" s="99"/>
      <c r="G151" s="100" t="s">
        <v>146</v>
      </c>
      <c r="H151" s="101"/>
      <c r="I151" s="100" t="s">
        <v>147</v>
      </c>
      <c r="J151" s="101"/>
      <c r="K151" s="99" t="s">
        <v>148</v>
      </c>
      <c r="L151" s="99"/>
      <c r="M151" s="99"/>
      <c r="N151" s="99"/>
    </row>
    <row r="152" spans="2:14" ht="18.75" customHeight="1">
      <c r="B152" s="98" t="s">
        <v>67</v>
      </c>
      <c r="C152" s="99" t="s">
        <v>149</v>
      </c>
      <c r="D152" s="99"/>
      <c r="E152" s="99"/>
      <c r="F152" s="99"/>
      <c r="G152" s="100" t="s">
        <v>146</v>
      </c>
      <c r="H152" s="101"/>
      <c r="I152" s="100" t="s">
        <v>147</v>
      </c>
      <c r="J152" s="101"/>
      <c r="K152" s="99" t="s">
        <v>150</v>
      </c>
      <c r="L152" s="99"/>
      <c r="M152" s="99"/>
      <c r="N152" s="99"/>
    </row>
    <row r="153" spans="2:14" ht="18.75" customHeight="1">
      <c r="B153" s="98" t="s">
        <v>67</v>
      </c>
      <c r="C153" s="99" t="s">
        <v>151</v>
      </c>
      <c r="D153" s="99"/>
      <c r="E153" s="99"/>
      <c r="F153" s="99"/>
      <c r="G153" s="100" t="s">
        <v>152</v>
      </c>
      <c r="H153" s="101"/>
      <c r="I153" s="102" t="s">
        <v>146</v>
      </c>
      <c r="J153" s="101"/>
      <c r="K153" s="99" t="s">
        <v>153</v>
      </c>
      <c r="L153" s="99"/>
      <c r="M153" s="99"/>
      <c r="N153" s="99"/>
    </row>
    <row r="154" spans="2:14" ht="18.75" customHeight="1">
      <c r="B154" s="98" t="s">
        <v>67</v>
      </c>
      <c r="C154" s="99" t="s">
        <v>154</v>
      </c>
      <c r="D154" s="99"/>
      <c r="E154" s="99"/>
      <c r="F154" s="99"/>
      <c r="G154" s="100" t="s">
        <v>152</v>
      </c>
      <c r="H154" s="101"/>
      <c r="I154" s="103" t="s">
        <v>146</v>
      </c>
      <c r="J154" s="103"/>
      <c r="K154" s="99" t="s">
        <v>155</v>
      </c>
      <c r="L154" s="99"/>
      <c r="M154" s="99"/>
      <c r="N154" s="99"/>
    </row>
  </sheetData>
  <mergeCells count="198">
    <mergeCell ref="B1:P1"/>
    <mergeCell ref="C3:F3"/>
    <mergeCell ref="C4:F4"/>
    <mergeCell ref="Q4:Q5"/>
    <mergeCell ref="C5:F5"/>
    <mergeCell ref="C6:F6"/>
    <mergeCell ref="N14:P14"/>
    <mergeCell ref="N15:P15"/>
    <mergeCell ref="N16:P16"/>
    <mergeCell ref="N17:P17"/>
    <mergeCell ref="N18:P18"/>
    <mergeCell ref="N19:P19"/>
    <mergeCell ref="G9:J9"/>
    <mergeCell ref="K9:M9"/>
    <mergeCell ref="N10:P10"/>
    <mergeCell ref="N11:P11"/>
    <mergeCell ref="N12:P12"/>
    <mergeCell ref="N13:P13"/>
    <mergeCell ref="O26:P26"/>
    <mergeCell ref="B31:B32"/>
    <mergeCell ref="C31:C32"/>
    <mergeCell ref="D31:G31"/>
    <mergeCell ref="H31:H32"/>
    <mergeCell ref="I31:L31"/>
    <mergeCell ref="M31:P31"/>
    <mergeCell ref="E32:F32"/>
    <mergeCell ref="N20:P20"/>
    <mergeCell ref="N21:P21"/>
    <mergeCell ref="N22:P22"/>
    <mergeCell ref="N23:P23"/>
    <mergeCell ref="N24:P24"/>
    <mergeCell ref="N25:P25"/>
    <mergeCell ref="E39:F39"/>
    <mergeCell ref="B42:B43"/>
    <mergeCell ref="C42:C43"/>
    <mergeCell ref="D42:G42"/>
    <mergeCell ref="H42:H43"/>
    <mergeCell ref="I42:L42"/>
    <mergeCell ref="E33:F33"/>
    <mergeCell ref="E34:F34"/>
    <mergeCell ref="E35:F35"/>
    <mergeCell ref="E36:F36"/>
    <mergeCell ref="E37:F37"/>
    <mergeCell ref="E38:F38"/>
    <mergeCell ref="B53:B54"/>
    <mergeCell ref="C53:C54"/>
    <mergeCell ref="D53:G53"/>
    <mergeCell ref="M42:P42"/>
    <mergeCell ref="E43:F43"/>
    <mergeCell ref="E44:F44"/>
    <mergeCell ref="E45:F45"/>
    <mergeCell ref="E46:F46"/>
    <mergeCell ref="E47:F47"/>
    <mergeCell ref="H53:H54"/>
    <mergeCell ref="I53:L53"/>
    <mergeCell ref="M53:P53"/>
    <mergeCell ref="E54:F54"/>
    <mergeCell ref="E55:F55"/>
    <mergeCell ref="E56:F56"/>
    <mergeCell ref="E48:F48"/>
    <mergeCell ref="E49:F49"/>
    <mergeCell ref="E50:F50"/>
    <mergeCell ref="I64:L64"/>
    <mergeCell ref="M64:P64"/>
    <mergeCell ref="E65:F65"/>
    <mergeCell ref="E66:F66"/>
    <mergeCell ref="E67:F67"/>
    <mergeCell ref="E57:F57"/>
    <mergeCell ref="E58:F58"/>
    <mergeCell ref="E59:F59"/>
    <mergeCell ref="E60:F60"/>
    <mergeCell ref="E61:F61"/>
    <mergeCell ref="D64:G64"/>
    <mergeCell ref="E68:F68"/>
    <mergeCell ref="E69:F69"/>
    <mergeCell ref="E70:F70"/>
    <mergeCell ref="E71:F71"/>
    <mergeCell ref="E72:F72"/>
    <mergeCell ref="B75:B76"/>
    <mergeCell ref="C75:C76"/>
    <mergeCell ref="D75:G75"/>
    <mergeCell ref="H64:H65"/>
    <mergeCell ref="B64:B65"/>
    <mergeCell ref="C64:C65"/>
    <mergeCell ref="B86:B87"/>
    <mergeCell ref="C86:C87"/>
    <mergeCell ref="D86:G86"/>
    <mergeCell ref="H75:H76"/>
    <mergeCell ref="I75:L75"/>
    <mergeCell ref="M75:P75"/>
    <mergeCell ref="E76:F76"/>
    <mergeCell ref="E77:F77"/>
    <mergeCell ref="E78:F78"/>
    <mergeCell ref="H86:H87"/>
    <mergeCell ref="I86:L86"/>
    <mergeCell ref="M86:P86"/>
    <mergeCell ref="E87:F87"/>
    <mergeCell ref="E88:F88"/>
    <mergeCell ref="E89:F89"/>
    <mergeCell ref="E79:F79"/>
    <mergeCell ref="E80:F80"/>
    <mergeCell ref="E81:F81"/>
    <mergeCell ref="E82:F82"/>
    <mergeCell ref="E83:F83"/>
    <mergeCell ref="I97:L97"/>
    <mergeCell ref="M97:P97"/>
    <mergeCell ref="E98:F98"/>
    <mergeCell ref="E99:F99"/>
    <mergeCell ref="E100:F100"/>
    <mergeCell ref="E90:F90"/>
    <mergeCell ref="E91:F91"/>
    <mergeCell ref="E92:F92"/>
    <mergeCell ref="E93:F93"/>
    <mergeCell ref="E94:F94"/>
    <mergeCell ref="D97:G97"/>
    <mergeCell ref="E101:F101"/>
    <mergeCell ref="E102:F102"/>
    <mergeCell ref="E103:F103"/>
    <mergeCell ref="E104:F104"/>
    <mergeCell ref="E105:F105"/>
    <mergeCell ref="B108:B109"/>
    <mergeCell ref="C108:C109"/>
    <mergeCell ref="D108:G108"/>
    <mergeCell ref="H97:H98"/>
    <mergeCell ref="B97:B98"/>
    <mergeCell ref="C97:C98"/>
    <mergeCell ref="E112:F112"/>
    <mergeCell ref="E113:F113"/>
    <mergeCell ref="E114:F114"/>
    <mergeCell ref="E115:F115"/>
    <mergeCell ref="E116:F116"/>
    <mergeCell ref="B119:C119"/>
    <mergeCell ref="H108:H109"/>
    <mergeCell ref="I108:L108"/>
    <mergeCell ref="M108:P108"/>
    <mergeCell ref="E109:F109"/>
    <mergeCell ref="E110:F110"/>
    <mergeCell ref="E111:F111"/>
    <mergeCell ref="I119:J119"/>
    <mergeCell ref="K119:N119"/>
    <mergeCell ref="B120:C120"/>
    <mergeCell ref="H120:H122"/>
    <mergeCell ref="I120:J120"/>
    <mergeCell ref="K120:N122"/>
    <mergeCell ref="B121:C121"/>
    <mergeCell ref="I121:J121"/>
    <mergeCell ref="B122:C122"/>
    <mergeCell ref="B127:C127"/>
    <mergeCell ref="I127:J127"/>
    <mergeCell ref="K127:N127"/>
    <mergeCell ref="B128:C128"/>
    <mergeCell ref="I128:J128"/>
    <mergeCell ref="K128:N128"/>
    <mergeCell ref="B123:C123"/>
    <mergeCell ref="K123:N123"/>
    <mergeCell ref="B124:C124"/>
    <mergeCell ref="K124:N124"/>
    <mergeCell ref="B125:C125"/>
    <mergeCell ref="H125:H126"/>
    <mergeCell ref="K125:N126"/>
    <mergeCell ref="B126:C126"/>
    <mergeCell ref="B137:K137"/>
    <mergeCell ref="B138:K138"/>
    <mergeCell ref="B142:L142"/>
    <mergeCell ref="C143:K143"/>
    <mergeCell ref="C144:K144"/>
    <mergeCell ref="C145:K145"/>
    <mergeCell ref="B131:K131"/>
    <mergeCell ref="B132:K132"/>
    <mergeCell ref="B133:K133"/>
    <mergeCell ref="B134:K134"/>
    <mergeCell ref="B135:K135"/>
    <mergeCell ref="B136:K136"/>
    <mergeCell ref="C146:K146"/>
    <mergeCell ref="C149:F149"/>
    <mergeCell ref="G149:H149"/>
    <mergeCell ref="I149:J149"/>
    <mergeCell ref="K149:N149"/>
    <mergeCell ref="C150:F150"/>
    <mergeCell ref="G150:H150"/>
    <mergeCell ref="I150:J150"/>
    <mergeCell ref="K150:N150"/>
    <mergeCell ref="C153:F153"/>
    <mergeCell ref="G153:H153"/>
    <mergeCell ref="I153:J153"/>
    <mergeCell ref="K153:N153"/>
    <mergeCell ref="C154:F154"/>
    <mergeCell ref="G154:H154"/>
    <mergeCell ref="I154:J154"/>
    <mergeCell ref="K154:N154"/>
    <mergeCell ref="C151:F151"/>
    <mergeCell ref="G151:H151"/>
    <mergeCell ref="I151:J151"/>
    <mergeCell ref="K151:N151"/>
    <mergeCell ref="C152:F152"/>
    <mergeCell ref="G152:H152"/>
    <mergeCell ref="I152:J152"/>
    <mergeCell ref="K152:N152"/>
  </mergeCells>
  <phoneticPr fontId="3"/>
  <conditionalFormatting sqref="D120:H128">
    <cfRule type="expression" dxfId="76" priority="2">
      <formula>$Q120="NG"</formula>
    </cfRule>
  </conditionalFormatting>
  <conditionalFormatting sqref="H120:H123">
    <cfRule type="expression" dxfId="75" priority="1">
      <formula>$Q120="NG"</formula>
    </cfRule>
  </conditionalFormatting>
  <conditionalFormatting sqref="I33:L36">
    <cfRule type="expression" dxfId="74" priority="56">
      <formula>#REF!="新規"</formula>
    </cfRule>
    <cfRule type="expression" dxfId="73" priority="55">
      <formula>#REF!="追加"</formula>
    </cfRule>
  </conditionalFormatting>
  <conditionalFormatting sqref="I37:L39">
    <cfRule type="expression" dxfId="72" priority="67">
      <formula>#REF!="新規"</formula>
    </cfRule>
    <cfRule type="expression" dxfId="71" priority="60">
      <formula>#REF!="追加"</formula>
    </cfRule>
  </conditionalFormatting>
  <conditionalFormatting sqref="I44:L47">
    <cfRule type="expression" dxfId="70" priority="47">
      <formula>#REF!="新規"</formula>
    </cfRule>
    <cfRule type="expression" dxfId="69" priority="46">
      <formula>#REF!="追加"</formula>
    </cfRule>
  </conditionalFormatting>
  <conditionalFormatting sqref="I48:L50">
    <cfRule type="expression" dxfId="68" priority="51">
      <formula>#REF!="新規"</formula>
    </cfRule>
    <cfRule type="expression" dxfId="67" priority="50">
      <formula>#REF!="追加"</formula>
    </cfRule>
  </conditionalFormatting>
  <conditionalFormatting sqref="I55:L58">
    <cfRule type="expression" dxfId="66" priority="40">
      <formula>#REF!="追加"</formula>
    </cfRule>
    <cfRule type="expression" dxfId="65" priority="41">
      <formula>#REF!="新規"</formula>
    </cfRule>
  </conditionalFormatting>
  <conditionalFormatting sqref="I59:L61">
    <cfRule type="expression" dxfId="64" priority="45">
      <formula>#REF!="新規"</formula>
    </cfRule>
    <cfRule type="expression" dxfId="63" priority="44">
      <formula>#REF!="追加"</formula>
    </cfRule>
  </conditionalFormatting>
  <conditionalFormatting sqref="I66:L69">
    <cfRule type="expression" dxfId="62" priority="34">
      <formula>#REF!="追加"</formula>
    </cfRule>
    <cfRule type="expression" dxfId="61" priority="35">
      <formula>#REF!="新規"</formula>
    </cfRule>
  </conditionalFormatting>
  <conditionalFormatting sqref="I70:L72">
    <cfRule type="expression" dxfId="60" priority="38">
      <formula>#REF!="追加"</formula>
    </cfRule>
    <cfRule type="expression" dxfId="59" priority="39">
      <formula>#REF!="新規"</formula>
    </cfRule>
  </conditionalFormatting>
  <conditionalFormatting sqref="I77:L80">
    <cfRule type="expression" dxfId="58" priority="28">
      <formula>#REF!="追加"</formula>
    </cfRule>
    <cfRule type="expression" dxfId="57" priority="29">
      <formula>#REF!="新規"</formula>
    </cfRule>
  </conditionalFormatting>
  <conditionalFormatting sqref="I81:L83">
    <cfRule type="expression" dxfId="56" priority="32">
      <formula>#REF!="追加"</formula>
    </cfRule>
    <cfRule type="expression" dxfId="55" priority="33">
      <formula>#REF!="新規"</formula>
    </cfRule>
  </conditionalFormatting>
  <conditionalFormatting sqref="I88:L91">
    <cfRule type="expression" dxfId="54" priority="22">
      <formula>#REF!="追加"</formula>
    </cfRule>
    <cfRule type="expression" dxfId="53" priority="23">
      <formula>#REF!="新規"</formula>
    </cfRule>
  </conditionalFormatting>
  <conditionalFormatting sqref="I92:L94">
    <cfRule type="expression" dxfId="52" priority="26">
      <formula>#REF!="追加"</formula>
    </cfRule>
    <cfRule type="expression" dxfId="51" priority="27">
      <formula>#REF!="新規"</formula>
    </cfRule>
  </conditionalFormatting>
  <conditionalFormatting sqref="I99:L102">
    <cfRule type="expression" dxfId="50" priority="16">
      <formula>#REF!="追加"</formula>
    </cfRule>
    <cfRule type="expression" dxfId="49" priority="17">
      <formula>#REF!="新規"</formula>
    </cfRule>
  </conditionalFormatting>
  <conditionalFormatting sqref="I103:L105">
    <cfRule type="expression" dxfId="48" priority="21">
      <formula>#REF!="新規"</formula>
    </cfRule>
    <cfRule type="expression" dxfId="47" priority="20">
      <formula>#REF!="追加"</formula>
    </cfRule>
  </conditionalFormatting>
  <conditionalFormatting sqref="I110:L113">
    <cfRule type="expression" dxfId="46" priority="10">
      <formula>#REF!="追加"</formula>
    </cfRule>
    <cfRule type="expression" dxfId="45" priority="11">
      <formula>#REF!="新規"</formula>
    </cfRule>
  </conditionalFormatting>
  <conditionalFormatting sqref="I114:L116">
    <cfRule type="expression" dxfId="44" priority="14">
      <formula>#REF!="追加"</formula>
    </cfRule>
    <cfRule type="expression" dxfId="43" priority="15">
      <formula>#REF!="新規"</formula>
    </cfRule>
  </conditionalFormatting>
  <conditionalFormatting sqref="K35:L36 K39:L39">
    <cfRule type="expression" dxfId="42" priority="58">
      <formula>#REF!="新規"</formula>
    </cfRule>
    <cfRule type="expression" dxfId="41" priority="57">
      <formula>#REF!="追加"</formula>
    </cfRule>
  </conditionalFormatting>
  <conditionalFormatting sqref="K46:L47 K50:L50">
    <cfRule type="expression" dxfId="40" priority="48">
      <formula>#REF!="追加"</formula>
    </cfRule>
    <cfRule type="expression" dxfId="39" priority="49">
      <formula>#REF!="新規"</formula>
    </cfRule>
  </conditionalFormatting>
  <conditionalFormatting sqref="K57:L58 K61:L61">
    <cfRule type="expression" dxfId="38" priority="42">
      <formula>#REF!="追加"</formula>
    </cfRule>
    <cfRule type="expression" dxfId="37" priority="43">
      <formula>#REF!="新規"</formula>
    </cfRule>
  </conditionalFormatting>
  <conditionalFormatting sqref="K68:L69 K72:L72">
    <cfRule type="expression" dxfId="36" priority="36">
      <formula>#REF!="追加"</formula>
    </cfRule>
    <cfRule type="expression" dxfId="35" priority="37">
      <formula>#REF!="新規"</formula>
    </cfRule>
  </conditionalFormatting>
  <conditionalFormatting sqref="K79:L80 K83:L83">
    <cfRule type="expression" dxfId="34" priority="31">
      <formula>#REF!="新規"</formula>
    </cfRule>
    <cfRule type="expression" dxfId="33" priority="30">
      <formula>#REF!="追加"</formula>
    </cfRule>
  </conditionalFormatting>
  <conditionalFormatting sqref="K90:L91 K94:L94">
    <cfRule type="expression" dxfId="32" priority="25">
      <formula>#REF!="新規"</formula>
    </cfRule>
    <cfRule type="expression" dxfId="31" priority="24">
      <formula>#REF!="追加"</formula>
    </cfRule>
  </conditionalFormatting>
  <conditionalFormatting sqref="K101:L102 K105:L105">
    <cfRule type="expression" dxfId="30" priority="19">
      <formula>#REF!="新規"</formula>
    </cfRule>
    <cfRule type="expression" dxfId="29" priority="18">
      <formula>#REF!="追加"</formula>
    </cfRule>
  </conditionalFormatting>
  <conditionalFormatting sqref="K112:L113 K116:L116">
    <cfRule type="expression" dxfId="28" priority="13">
      <formula>#REF!="新規"</formula>
    </cfRule>
    <cfRule type="expression" dxfId="27" priority="12">
      <formula>#REF!="追加"</formula>
    </cfRule>
  </conditionalFormatting>
  <conditionalFormatting sqref="K40:P41 K51:P52 K62:P63 K73:P74 K84:P84 K95:P96 K106:P107 K117:P117">
    <cfRule type="expression" dxfId="26" priority="72">
      <formula>$J40="追加"</formula>
    </cfRule>
    <cfRule type="expression" dxfId="25" priority="73">
      <formula>$J40="新規"</formula>
    </cfRule>
  </conditionalFormatting>
  <conditionalFormatting sqref="L85:P85 J85">
    <cfRule type="expression" dxfId="24" priority="77">
      <formula>#REF!="新規"</formula>
    </cfRule>
    <cfRule type="expression" dxfId="23" priority="76">
      <formula>#REF!="追加"</formula>
    </cfRule>
  </conditionalFormatting>
  <conditionalFormatting sqref="M40:P41 M51:P52 M62:P63 M73:P74 M84:P84 M95:P96 M106:P107 M117:P117">
    <cfRule type="expression" dxfId="22" priority="68">
      <formula>$J40="追加"</formula>
    </cfRule>
    <cfRule type="expression" dxfId="21" priority="69">
      <formula>$J40="新規"</formula>
    </cfRule>
  </conditionalFormatting>
  <conditionalFormatting sqref="M85:P85">
    <cfRule type="expression" dxfId="20" priority="74">
      <formula>#REF!="追加"</formula>
    </cfRule>
    <cfRule type="expression" dxfId="19" priority="75">
      <formula>#REF!="新規"</formula>
    </cfRule>
  </conditionalFormatting>
  <conditionalFormatting sqref="Q3">
    <cfRule type="expression" dxfId="18" priority="63">
      <formula>$Q3="要修正！"</formula>
    </cfRule>
    <cfRule type="expression" dxfId="17" priority="62">
      <formula>$Q3&lt;&gt;"要修正！"</formula>
    </cfRule>
  </conditionalFormatting>
  <conditionalFormatting sqref="Q4:Q5">
    <cfRule type="expression" dxfId="16" priority="54">
      <formula>$Q$3="要修正！"</formula>
    </cfRule>
  </conditionalFormatting>
  <conditionalFormatting sqref="Q144">
    <cfRule type="expression" dxfId="15" priority="61">
      <formula>Q144="NG"</formula>
    </cfRule>
  </conditionalFormatting>
  <conditionalFormatting sqref="Q33:S41">
    <cfRule type="expression" dxfId="14" priority="59">
      <formula>Q33="NG"</formula>
    </cfRule>
  </conditionalFormatting>
  <conditionalFormatting sqref="Q44:S52">
    <cfRule type="expression" dxfId="13" priority="9">
      <formula>Q44="NG"</formula>
    </cfRule>
  </conditionalFormatting>
  <conditionalFormatting sqref="Q55:S63">
    <cfRule type="expression" dxfId="12" priority="7">
      <formula>Q55="NG"</formula>
    </cfRule>
  </conditionalFormatting>
  <conditionalFormatting sqref="Q66:S74 Q75:R83">
    <cfRule type="expression" dxfId="11" priority="8">
      <formula>Q66="NG"</formula>
    </cfRule>
  </conditionalFormatting>
  <conditionalFormatting sqref="Q88:S96">
    <cfRule type="expression" dxfId="10" priority="5">
      <formula>Q88="NG"</formula>
    </cfRule>
  </conditionalFormatting>
  <conditionalFormatting sqref="Q99:S107">
    <cfRule type="expression" dxfId="9" priority="4">
      <formula>Q99="NG"</formula>
    </cfRule>
  </conditionalFormatting>
  <conditionalFormatting sqref="Q110:S117">
    <cfRule type="expression" dxfId="8" priority="3">
      <formula>Q110="NG"</formula>
    </cfRule>
  </conditionalFormatting>
  <conditionalFormatting sqref="Q120:S120 R121:S122">
    <cfRule type="expression" dxfId="7" priority="71">
      <formula>#REF!="NG"</formula>
    </cfRule>
  </conditionalFormatting>
  <conditionalFormatting sqref="Q120:S128">
    <cfRule type="expression" dxfId="6" priority="52">
      <formula>Q120="NG"</formula>
    </cfRule>
  </conditionalFormatting>
  <conditionalFormatting sqref="Q121:S122">
    <cfRule type="expression" dxfId="5" priority="70">
      <formula>$Q29="NG"</formula>
    </cfRule>
  </conditionalFormatting>
  <conditionalFormatting sqref="Q123:S127 Q128:R128">
    <cfRule type="expression" dxfId="4" priority="53">
      <formula>#REF!="NG"</formula>
    </cfRule>
  </conditionalFormatting>
  <conditionalFormatting sqref="Q125:S126">
    <cfRule type="expression" dxfId="3" priority="65">
      <formula>$Q30="NG"</formula>
    </cfRule>
  </conditionalFormatting>
  <conditionalFormatting sqref="Q127:S128">
    <cfRule type="expression" dxfId="2" priority="64">
      <formula>$Q31="NG"</formula>
    </cfRule>
  </conditionalFormatting>
  <conditionalFormatting sqref="S77:S83 Q84:S85">
    <cfRule type="expression" dxfId="1" priority="6">
      <formula>Q77="NG"</formula>
    </cfRule>
  </conditionalFormatting>
  <conditionalFormatting sqref="U57 U76:U80 U86:U88 U98:U102 U109:U111">
    <cfRule type="expression" dxfId="0" priority="66">
      <formula>U57="NG"</formula>
    </cfRule>
  </conditionalFormatting>
  <dataValidations count="12">
    <dataValidation type="list" allowBlank="1" showInputMessage="1" showErrorMessage="1" sqref="L132:L138" xr:uid="{667368A5-B02D-4342-9E44-DA5F83AA4ECF}">
      <formula1>$Q$131:$Q$132</formula1>
    </dataValidation>
    <dataValidation type="list" allowBlank="1" showInputMessage="1" showErrorMessage="1" sqref="D44:D50" xr:uid="{C52B07F1-1481-40D0-B183-526D90C6E61A}">
      <formula1>$U$44:$U$46</formula1>
    </dataValidation>
    <dataValidation type="list" allowBlank="1" showInputMessage="1" showErrorMessage="1" sqref="D55:D61" xr:uid="{7ADD0C4A-38E8-4B2C-BE93-ED6ACC017DB5}">
      <formula1>$U$55:$U$58</formula1>
    </dataValidation>
    <dataValidation type="list" allowBlank="1" showInputMessage="1" showErrorMessage="1" sqref="D66:D72" xr:uid="{B87807D8-7AC1-48AE-8014-8CC21F827B87}">
      <formula1>$U$66:$U$68</formula1>
    </dataValidation>
    <dataValidation type="list" allowBlank="1" showInputMessage="1" showErrorMessage="1" sqref="D77:D83" xr:uid="{FFF99F28-E1E6-41AE-91AE-18686C69A274}">
      <formula1>$U$77:$U$80</formula1>
    </dataValidation>
    <dataValidation type="list" allowBlank="1" showInputMessage="1" showErrorMessage="1" sqref="D88:D94" xr:uid="{FC3A9703-813A-4672-8F1D-601E69F85D77}">
      <formula1>$U$87:$U$88</formula1>
    </dataValidation>
    <dataValidation type="list" allowBlank="1" showInputMessage="1" showErrorMessage="1" sqref="D110:D116" xr:uid="{86698174-6C72-4342-979B-56C35A1E0FF4}">
      <formula1>$U$110:$U$111</formula1>
    </dataValidation>
    <dataValidation type="list" allowBlank="1" showInputMessage="1" showErrorMessage="1" sqref="C33:C39 C44:C50 C55:C61 C66:C72 C77:C83 C88:C94 C99:C105 C110:C116" xr:uid="{F594DFE1-91D7-4536-9D64-1BE460D7D710}">
      <formula1>$U$33:$U$34</formula1>
    </dataValidation>
    <dataValidation type="list" allowBlank="1" showInputMessage="1" showErrorMessage="1" sqref="D33:D39" xr:uid="{9F5F2058-528F-4500-B1D9-5B07AEEC18F2}">
      <formula1>$V$33:$V$36</formula1>
    </dataValidation>
    <dataValidation type="list" allowBlank="1" showInputMessage="1" showErrorMessage="1" sqref="D99:D105" xr:uid="{EB6C5E58-BE4D-4EF3-A05E-DFC588A9E5B3}">
      <formula1>$U$99:$U$102</formula1>
    </dataValidation>
    <dataValidation type="list" allowBlank="1" showInputMessage="1" showErrorMessage="1" sqref="C11:C25" xr:uid="{83E21C51-D4C9-484A-B554-BBDCBCB3C952}">
      <formula1>$Q$11:$Q$18</formula1>
    </dataValidation>
    <dataValidation type="list" allowBlank="1" showInputMessage="1" showErrorMessage="1" sqref="E27 E11:E25" xr:uid="{498BC8C2-5E12-41A1-9E84-9DBDC89B3610}">
      <formula1>$R$11:$R$13</formula1>
    </dataValidation>
  </dataValidations>
  <pageMargins left="0.7" right="0.7" top="0.75" bottom="0.75" header="0.3" footer="0.3"/>
  <pageSetup paperSize="9" scale="40" orientation="landscape" horizontalDpi="300" verticalDpi="300" r:id="rId1"/>
  <rowBreaks count="2" manualBreakCount="2">
    <brk id="51" max="15" man="1"/>
    <brk id="95" max="15" man="1"/>
  </rowBreaks>
  <colBreaks count="1" manualBreakCount="1">
    <brk id="16" max="153"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2026-03-18T00:54:03Z</cp:lastPrinted>
  <dcterms:created xsi:type="dcterms:W3CDTF">2015-06-05T18:19:34Z</dcterms:created>
  <dcterms:modified xsi:type="dcterms:W3CDTF">2026-03-18T00:54:43Z</dcterms:modified>
</cp:coreProperties>
</file>