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025"/>
  <workbookPr checkCompatibility="1"/>
  <xr:revisionPtr xr6:coauthVersionLast="47" xr6:coauthVersionMax="47" documentId="13_ncr:1_{B4A1054E-67BD-4D5A-8517-ED998822E180}" revIDLastSave="0" xr10:uidLastSave="{00000000-0000-0000-0000-000000000000}"/>
  <bookViews>
    <workbookView tabRatio="1000" xr2:uid="{00000000-000D-0000-FFFF-FFFF00000000}" windowHeight="9930" windowWidth="17625" xWindow="0" yWindow="435"/>
  </bookViews>
  <sheets>
    <sheet r:id="rId1" name="内訳書表紙" sheetId="11"/>
    <sheet r:id="rId2" name="上下水道管理センター" sheetId="19"/>
    <sheet r:id="rId3" name="新宿浄水場" sheetId="13"/>
    <sheet r:id="rId4" name="今福浄水場" sheetId="14"/>
    <sheet r:id="rId5" name="仙波浄水場" sheetId="15"/>
    <sheet r:id="rId6" name="霞ケ関第二浄水場" sheetId="12"/>
    <sheet r:id="rId7" name="中福受水場" sheetId="9"/>
    <sheet r:id="rId8" name="霞ケ関第一浄水場" sheetId="16"/>
    <sheet r:id="rId9" name="伊佐沼浄水場" sheetId="17"/>
    <sheet r:id="rId10" name="郭町浄水場" sheetId="18"/>
    <sheet r:id="rId11" name="岸町下雨水排水ポンプ場" sheetId="20"/>
    <sheet r:id="rId12" name="鯨井雨水ポンプ場" sheetId="21"/>
    <sheet r:id="rId13" name="上新河岸雨水ポンプ場" sheetId="24"/>
    <sheet r:id="rId14" name="霞ケ関第二雨水ポンプ場" sheetId="25"/>
    <sheet r:id="rId15" name="中島雨水ポンプ場" sheetId="26"/>
    <sheet r:id="rId16" name="月吉汚水中継ポンプ場" sheetId="27"/>
    <sheet r:id="rId17" name="芳野台汚水中継ポンプ場" sheetId="28"/>
    <sheet r:id="rId18" name="鴨田農業集落排水処理施設" sheetId="29"/>
  </sheets>
  <definedNames>
    <definedName localSheetId="8" name="_xlnm.Print_Area">伊佐沼浄水場!$A$1:$K$43</definedName>
    <definedName localSheetId="7" name="_xlnm.Print_Area">霞ケ関第一浄水場!$A$1:$K$43</definedName>
    <definedName localSheetId="13" name="_xlnm.Print_Area">霞ケ関第二雨水ポンプ場!$A$1:$K$43</definedName>
    <definedName localSheetId="5" name="_xlnm.Print_Area">霞ケ関第二浄水場!$A$1:$K$43</definedName>
    <definedName localSheetId="9" name="_xlnm.Print_Area">郭町浄水場!$A$1:$K$43</definedName>
    <definedName localSheetId="17" name="_xlnm.Print_Area">鴨田農業集落排水処理施設!$A$1:$K$44</definedName>
    <definedName localSheetId="10" name="_xlnm.Print_Area">岸町下雨水排水ポンプ場!$A$1:$K$43</definedName>
    <definedName localSheetId="11" name="_xlnm.Print_Area">鯨井雨水ポンプ場!$A$1:$K$43</definedName>
    <definedName localSheetId="15" name="_xlnm.Print_Area">月吉汚水中継ポンプ場!$A$1:$K$43</definedName>
    <definedName localSheetId="3" name="_xlnm.Print_Area">今福浄水場!$A$1:$K$43</definedName>
    <definedName localSheetId="1" name="_xlnm.Print_Area">上下水道管理センター!$A$1:$K$43</definedName>
    <definedName localSheetId="12" name="_xlnm.Print_Area">上新河岸雨水ポンプ場!$A$1:$K$43</definedName>
    <definedName localSheetId="2" name="_xlnm.Print_Area">新宿浄水場!$A$1:$K$43</definedName>
    <definedName localSheetId="4" name="_xlnm.Print_Area">仙波浄水場!$A$1:$K$43</definedName>
    <definedName localSheetId="14" name="_xlnm.Print_Area">中島雨水ポンプ場!$A$1:$K$43</definedName>
    <definedName localSheetId="6" name="_xlnm.Print_Area">中福受水場!$A$1:$K$43</definedName>
    <definedName localSheetId="0" name="_xlnm.Print_Area">内訳書表紙!$B$1:$D$25</definedName>
    <definedName localSheetId="16" name="_xlnm.Print_Area">芳野台汚水中継ポンプ場!$A$1:$K$43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3" l="1"/>
  <c r="F11" i="29"/>
  <c r="D13" i="29"/>
  <c r="J13" i="29" s="1"/>
  <c r="D12" i="29"/>
  <c r="J24" i="29"/>
  <c r="G24" i="29"/>
  <c r="I23" i="29"/>
  <c r="D23" i="29"/>
  <c r="J23" i="29" s="1"/>
  <c r="I22" i="29"/>
  <c r="D22" i="29"/>
  <c r="F22" i="29" s="1"/>
  <c r="I21" i="29"/>
  <c r="D21" i="29"/>
  <c r="J21" i="29" s="1"/>
  <c r="I20" i="29"/>
  <c r="D20" i="29"/>
  <c r="J20" i="29" s="1"/>
  <c r="I19" i="29"/>
  <c r="D19" i="29"/>
  <c r="J19" i="29" s="1"/>
  <c r="I18" i="29"/>
  <c r="D18" i="29"/>
  <c r="J18" i="29" s="1"/>
  <c r="I17" i="29"/>
  <c r="D17" i="29"/>
  <c r="F17" i="29" s="1"/>
  <c r="I16" i="29"/>
  <c r="D16" i="29"/>
  <c r="J16" i="29" s="1"/>
  <c r="I15" i="29"/>
  <c r="D15" i="29"/>
  <c r="F15" i="29" s="1"/>
  <c r="I14" i="29"/>
  <c r="D14" i="29"/>
  <c r="J14" i="29" s="1"/>
  <c r="I13" i="29"/>
  <c r="J11" i="29"/>
  <c r="I11" i="29"/>
  <c r="I11" i="20"/>
  <c r="J11" i="20"/>
  <c r="I12" i="20"/>
  <c r="J12" i="20"/>
  <c r="I13" i="20"/>
  <c r="J13" i="20"/>
  <c r="I14" i="20"/>
  <c r="J14" i="20"/>
  <c r="I15" i="20"/>
  <c r="J15" i="20"/>
  <c r="I16" i="20"/>
  <c r="J16" i="20"/>
  <c r="I17" i="20"/>
  <c r="J17" i="20"/>
  <c r="I18" i="20"/>
  <c r="J18" i="20"/>
  <c r="I19" i="20"/>
  <c r="J19" i="20"/>
  <c r="I20" i="20"/>
  <c r="J20" i="20"/>
  <c r="I21" i="20"/>
  <c r="J21" i="20"/>
  <c r="I22" i="20"/>
  <c r="J22" i="20"/>
  <c r="D13" i="28"/>
  <c r="D14" i="28"/>
  <c r="D15" i="28"/>
  <c r="D16" i="28"/>
  <c r="D17" i="28"/>
  <c r="D18" i="28"/>
  <c r="D19" i="28"/>
  <c r="D20" i="28"/>
  <c r="D21" i="28"/>
  <c r="D22" i="28"/>
  <c r="D12" i="28"/>
  <c r="D12" i="27"/>
  <c r="D13" i="27"/>
  <c r="D14" i="27"/>
  <c r="D15" i="27"/>
  <c r="D16" i="27"/>
  <c r="D17" i="27"/>
  <c r="D18" i="27"/>
  <c r="D19" i="27"/>
  <c r="D20" i="27"/>
  <c r="D21" i="27"/>
  <c r="D22" i="27"/>
  <c r="D12" i="26"/>
  <c r="D13" i="26"/>
  <c r="D14" i="26"/>
  <c r="D15" i="26"/>
  <c r="D16" i="26"/>
  <c r="D17" i="26"/>
  <c r="D18" i="26"/>
  <c r="D19" i="26"/>
  <c r="D20" i="26"/>
  <c r="D21" i="26"/>
  <c r="D22" i="26"/>
  <c r="D12" i="25"/>
  <c r="D13" i="25"/>
  <c r="D14" i="25"/>
  <c r="D15" i="25"/>
  <c r="D16" i="25"/>
  <c r="D17" i="25"/>
  <c r="D18" i="25"/>
  <c r="D19" i="25"/>
  <c r="D20" i="25"/>
  <c r="D21" i="25"/>
  <c r="D22" i="25"/>
  <c r="D12" i="24"/>
  <c r="D13" i="24"/>
  <c r="D14" i="24"/>
  <c r="D15" i="24"/>
  <c r="D16" i="24"/>
  <c r="D17" i="24"/>
  <c r="D18" i="24"/>
  <c r="D19" i="24"/>
  <c r="D20" i="24"/>
  <c r="D21" i="24"/>
  <c r="D22" i="24"/>
  <c r="D12" i="21"/>
  <c r="D13" i="21"/>
  <c r="D14" i="21"/>
  <c r="D15" i="21"/>
  <c r="D16" i="21"/>
  <c r="D17" i="21"/>
  <c r="D18" i="21"/>
  <c r="D19" i="21"/>
  <c r="D20" i="21"/>
  <c r="D21" i="21"/>
  <c r="D22" i="21"/>
  <c r="D12" i="20"/>
  <c r="D13" i="20"/>
  <c r="D14" i="20"/>
  <c r="D15" i="20"/>
  <c r="D16" i="20"/>
  <c r="D17" i="20"/>
  <c r="D18" i="20"/>
  <c r="D19" i="20"/>
  <c r="D20" i="20"/>
  <c r="D21" i="20"/>
  <c r="D22" i="20"/>
  <c r="D12" i="18"/>
  <c r="D13" i="18"/>
  <c r="D14" i="18"/>
  <c r="D15" i="18"/>
  <c r="D16" i="18"/>
  <c r="D17" i="18"/>
  <c r="D18" i="18"/>
  <c r="D19" i="18"/>
  <c r="D20" i="18"/>
  <c r="D21" i="18"/>
  <c r="D22" i="18"/>
  <c r="D12" i="17"/>
  <c r="D13" i="17"/>
  <c r="D14" i="17"/>
  <c r="D15" i="17"/>
  <c r="D16" i="17"/>
  <c r="D17" i="17"/>
  <c r="D18" i="17"/>
  <c r="D19" i="17"/>
  <c r="D20" i="17"/>
  <c r="D21" i="17"/>
  <c r="D22" i="17"/>
  <c r="D12" i="16"/>
  <c r="D13" i="16"/>
  <c r="D14" i="16"/>
  <c r="D15" i="16"/>
  <c r="D16" i="16"/>
  <c r="D17" i="16"/>
  <c r="D18" i="16"/>
  <c r="D19" i="16"/>
  <c r="D20" i="16"/>
  <c r="D21" i="16"/>
  <c r="D22" i="16"/>
  <c r="D12" i="9"/>
  <c r="D13" i="9"/>
  <c r="D14" i="9"/>
  <c r="D15" i="9"/>
  <c r="D16" i="9"/>
  <c r="D17" i="9"/>
  <c r="D18" i="9"/>
  <c r="D19" i="9"/>
  <c r="D20" i="9"/>
  <c r="D21" i="9"/>
  <c r="D22" i="9"/>
  <c r="D12" i="12"/>
  <c r="D13" i="12"/>
  <c r="D14" i="12"/>
  <c r="D15" i="12"/>
  <c r="D16" i="12"/>
  <c r="D17" i="12"/>
  <c r="D18" i="12"/>
  <c r="D19" i="12"/>
  <c r="D20" i="12"/>
  <c r="D21" i="12"/>
  <c r="D22" i="12"/>
  <c r="D12" i="15"/>
  <c r="D13" i="15"/>
  <c r="D14" i="15"/>
  <c r="D15" i="15"/>
  <c r="D16" i="15"/>
  <c r="D17" i="15"/>
  <c r="D18" i="15"/>
  <c r="D19" i="15"/>
  <c r="D20" i="15"/>
  <c r="D21" i="15"/>
  <c r="D22" i="15"/>
  <c r="D12" i="14"/>
  <c r="D13" i="14"/>
  <c r="D14" i="14"/>
  <c r="D15" i="14"/>
  <c r="D16" i="14"/>
  <c r="D17" i="14"/>
  <c r="D18" i="14"/>
  <c r="D19" i="14"/>
  <c r="D20" i="14"/>
  <c r="D21" i="14"/>
  <c r="D22" i="14"/>
  <c r="D13" i="13"/>
  <c r="D14" i="13"/>
  <c r="D15" i="13"/>
  <c r="D16" i="13"/>
  <c r="D17" i="13"/>
  <c r="D18" i="13"/>
  <c r="D19" i="13"/>
  <c r="D20" i="13"/>
  <c r="D21" i="13"/>
  <c r="D22" i="13"/>
  <c r="D12" i="19"/>
  <c r="D14" i="19"/>
  <c r="D15" i="19"/>
  <c r="D16" i="19"/>
  <c r="D17" i="19"/>
  <c r="D18" i="19"/>
  <c r="D19" i="19"/>
  <c r="D20" i="19"/>
  <c r="D21" i="19"/>
  <c r="D22" i="19"/>
  <c r="D13" i="19"/>
  <c r="J17" i="29" l="1"/>
  <c r="F14" i="29"/>
  <c r="F18" i="29"/>
  <c r="J15" i="29"/>
  <c r="F20" i="29"/>
  <c r="F21" i="29"/>
  <c r="F23" i="29"/>
  <c r="F13" i="29"/>
  <c r="F16" i="29"/>
  <c r="F19" i="29"/>
  <c r="J22" i="29"/>
  <c r="I14" i="26"/>
  <c r="I14" i="24"/>
  <c r="I14" i="17"/>
  <c r="I14" i="9"/>
  <c r="I18" i="9"/>
  <c r="I22" i="9"/>
  <c r="I11" i="12"/>
  <c r="I14" i="12"/>
  <c r="I18" i="12"/>
  <c r="I20" i="12"/>
  <c r="I22" i="12"/>
  <c r="I12" i="28"/>
  <c r="I11" i="27"/>
  <c r="I13" i="27"/>
  <c r="I14" i="27"/>
  <c r="I18" i="27"/>
  <c r="I19" i="27"/>
  <c r="I20" i="27"/>
  <c r="I21" i="27"/>
  <c r="I22" i="27"/>
  <c r="I12" i="27"/>
  <c r="I13" i="26"/>
  <c r="I21" i="26"/>
  <c r="I11" i="25"/>
  <c r="I13" i="25"/>
  <c r="I14" i="25"/>
  <c r="I15" i="25"/>
  <c r="I18" i="25"/>
  <c r="I19" i="25"/>
  <c r="I20" i="25"/>
  <c r="I21" i="25"/>
  <c r="I22" i="25"/>
  <c r="I12" i="25"/>
  <c r="I13" i="24"/>
  <c r="I21" i="24"/>
  <c r="I11" i="21"/>
  <c r="I13" i="21"/>
  <c r="I14" i="21"/>
  <c r="I17" i="21"/>
  <c r="I18" i="21"/>
  <c r="I19" i="21"/>
  <c r="I20" i="21"/>
  <c r="I21" i="21"/>
  <c r="I22" i="21"/>
  <c r="I12" i="21"/>
  <c r="I11" i="18"/>
  <c r="I13" i="18"/>
  <c r="I14" i="18"/>
  <c r="I18" i="18"/>
  <c r="I19" i="18"/>
  <c r="I20" i="18"/>
  <c r="I21" i="18"/>
  <c r="I22" i="18"/>
  <c r="I12" i="18"/>
  <c r="I11" i="16"/>
  <c r="I13" i="16"/>
  <c r="I14" i="16"/>
  <c r="I15" i="16"/>
  <c r="I16" i="16"/>
  <c r="I17" i="16"/>
  <c r="I18" i="16"/>
  <c r="I19" i="16"/>
  <c r="I20" i="16"/>
  <c r="I21" i="16"/>
  <c r="I22" i="16"/>
  <c r="I12" i="16"/>
  <c r="I13" i="17" l="1"/>
  <c r="I20" i="24"/>
  <c r="I11" i="24"/>
  <c r="I20" i="26"/>
  <c r="I19" i="28"/>
  <c r="I21" i="12"/>
  <c r="I13" i="12"/>
  <c r="I21" i="9"/>
  <c r="I13" i="9"/>
  <c r="I12" i="24"/>
  <c r="I19" i="24"/>
  <c r="I12" i="26"/>
  <c r="I19" i="26"/>
  <c r="I11" i="26"/>
  <c r="I20" i="9"/>
  <c r="I11" i="9"/>
  <c r="I21" i="17"/>
  <c r="I22" i="24"/>
  <c r="I18" i="24"/>
  <c r="I22" i="26"/>
  <c r="I18" i="26"/>
  <c r="I12" i="12"/>
  <c r="I19" i="12"/>
  <c r="I12" i="9"/>
  <c r="I19" i="9"/>
  <c r="I21" i="28"/>
  <c r="I13" i="28"/>
  <c r="I11" i="28"/>
  <c r="I22" i="28"/>
  <c r="I18" i="28"/>
  <c r="I14" i="28"/>
  <c r="I20" i="28"/>
  <c r="I20" i="17"/>
  <c r="I12" i="17"/>
  <c r="I19" i="17"/>
  <c r="I11" i="17"/>
  <c r="I22" i="17"/>
  <c r="I18" i="17"/>
  <c r="I11" i="15"/>
  <c r="I13" i="15"/>
  <c r="I14" i="15"/>
  <c r="I15" i="15"/>
  <c r="I16" i="15"/>
  <c r="I17" i="15"/>
  <c r="I18" i="15"/>
  <c r="I19" i="15"/>
  <c r="I20" i="15"/>
  <c r="I21" i="15"/>
  <c r="I22" i="15"/>
  <c r="I12" i="15"/>
  <c r="I11" i="14" l="1"/>
  <c r="I13" i="14"/>
  <c r="I14" i="14"/>
  <c r="I15" i="14"/>
  <c r="I16" i="14"/>
  <c r="I17" i="14"/>
  <c r="I18" i="14"/>
  <c r="I19" i="14"/>
  <c r="I20" i="14"/>
  <c r="I21" i="14"/>
  <c r="I22" i="14"/>
  <c r="I12" i="14"/>
  <c r="I11" i="13"/>
  <c r="I13" i="13"/>
  <c r="I14" i="13"/>
  <c r="I15" i="13"/>
  <c r="I16" i="13"/>
  <c r="I17" i="13"/>
  <c r="I18" i="13"/>
  <c r="I19" i="13"/>
  <c r="I20" i="13"/>
  <c r="I21" i="13"/>
  <c r="I22" i="13"/>
  <c r="I12" i="13"/>
  <c r="I11" i="19"/>
  <c r="I13" i="19"/>
  <c r="I14" i="19"/>
  <c r="I15" i="19"/>
  <c r="I16" i="19"/>
  <c r="I17" i="19"/>
  <c r="I18" i="19"/>
  <c r="I19" i="19"/>
  <c r="I20" i="19"/>
  <c r="I21" i="19"/>
  <c r="I22" i="19"/>
  <c r="I12" i="19"/>
  <c r="F11" i="28" l="1"/>
  <c r="J11" i="28" s="1"/>
  <c r="F11" i="27"/>
  <c r="J11" i="27" s="1"/>
  <c r="I17" i="28"/>
  <c r="I16" i="28"/>
  <c r="I15" i="28"/>
  <c r="I15" i="27"/>
  <c r="I16" i="27"/>
  <c r="I17" i="27"/>
  <c r="I15" i="26"/>
  <c r="F11" i="26"/>
  <c r="J11" i="26" s="1"/>
  <c r="F12" i="26"/>
  <c r="I16" i="26"/>
  <c r="I17" i="26"/>
  <c r="F11" i="25"/>
  <c r="J11" i="25" s="1"/>
  <c r="I16" i="25"/>
  <c r="I17" i="25"/>
  <c r="I15" i="24"/>
  <c r="F11" i="24"/>
  <c r="J11" i="24" s="1"/>
  <c r="I17" i="24"/>
  <c r="I16" i="24"/>
  <c r="I15" i="21"/>
  <c r="F11" i="21"/>
  <c r="J11" i="21" s="1"/>
  <c r="I16" i="21"/>
  <c r="F11" i="20"/>
  <c r="I15" i="18"/>
  <c r="F11" i="18"/>
  <c r="J11" i="18" s="1"/>
  <c r="I16" i="18"/>
  <c r="I17" i="18"/>
  <c r="I15" i="17"/>
  <c r="F11" i="17"/>
  <c r="J11" i="17" s="1"/>
  <c r="I16" i="17"/>
  <c r="I17" i="17"/>
  <c r="F11" i="16"/>
  <c r="J11" i="16" s="1"/>
  <c r="F11" i="15"/>
  <c r="J11" i="15" s="1"/>
  <c r="I16" i="9"/>
  <c r="I17" i="9"/>
  <c r="I15" i="9"/>
  <c r="I15" i="12"/>
  <c r="F11" i="9"/>
  <c r="J11" i="9" s="1"/>
  <c r="F11" i="12"/>
  <c r="J11" i="12" s="1"/>
  <c r="I17" i="12"/>
  <c r="I16" i="12"/>
  <c r="F11" i="14"/>
  <c r="J11" i="14" s="1"/>
  <c r="F20" i="20" l="1"/>
  <c r="F12" i="20"/>
  <c r="F16" i="20"/>
  <c r="F21" i="20"/>
  <c r="F17" i="20"/>
  <c r="F21" i="18"/>
  <c r="J21" i="18" s="1"/>
  <c r="F13" i="18"/>
  <c r="J13" i="18" s="1"/>
  <c r="F19" i="18"/>
  <c r="J19" i="18" s="1"/>
  <c r="F15" i="18"/>
  <c r="J15" i="18"/>
  <c r="F12" i="17"/>
  <c r="J12" i="17" s="1"/>
  <c r="F22" i="16"/>
  <c r="J22" i="16" s="1"/>
  <c r="F19" i="16"/>
  <c r="J19" i="16" s="1"/>
  <c r="F15" i="16"/>
  <c r="J15" i="16" s="1"/>
  <c r="F18" i="16"/>
  <c r="J18" i="16" s="1"/>
  <c r="F14" i="16"/>
  <c r="J14" i="16" s="1"/>
  <c r="F12" i="16"/>
  <c r="J12" i="16" s="1"/>
  <c r="F21" i="9"/>
  <c r="J21" i="9" s="1"/>
  <c r="F17" i="9"/>
  <c r="J17" i="9" s="1"/>
  <c r="F13" i="9"/>
  <c r="J13" i="9" s="1"/>
  <c r="F19" i="9"/>
  <c r="J19" i="9" s="1"/>
  <c r="F15" i="9"/>
  <c r="J15" i="9" s="1"/>
  <c r="F22" i="9"/>
  <c r="J22" i="9" s="1"/>
  <c r="F18" i="9"/>
  <c r="J18" i="9" s="1"/>
  <c r="F14" i="9"/>
  <c r="J14" i="9"/>
  <c r="F15" i="12"/>
  <c r="J15" i="12" s="1"/>
  <c r="F22" i="28"/>
  <c r="J22" i="28" s="1"/>
  <c r="F18" i="28"/>
  <c r="J18" i="28" s="1"/>
  <c r="F14" i="28"/>
  <c r="J14" i="28" s="1"/>
  <c r="F21" i="28"/>
  <c r="J21" i="28" s="1"/>
  <c r="F13" i="28"/>
  <c r="J13" i="28" s="1"/>
  <c r="F20" i="28"/>
  <c r="J20" i="28" s="1"/>
  <c r="F16" i="28"/>
  <c r="J16" i="28" s="1"/>
  <c r="F12" i="28"/>
  <c r="J12" i="28" s="1"/>
  <c r="F19" i="28"/>
  <c r="J19" i="28" s="1"/>
  <c r="F15" i="28"/>
  <c r="J15" i="28" s="1"/>
  <c r="F19" i="27"/>
  <c r="J19" i="27" s="1"/>
  <c r="F15" i="27"/>
  <c r="J15" i="27" s="1"/>
  <c r="J12" i="26"/>
  <c r="F20" i="26"/>
  <c r="J20" i="26" s="1"/>
  <c r="F16" i="26"/>
  <c r="J16" i="26"/>
  <c r="F19" i="26"/>
  <c r="J19" i="26" s="1"/>
  <c r="F15" i="26"/>
  <c r="J15" i="26" s="1"/>
  <c r="F20" i="25"/>
  <c r="J20" i="25" s="1"/>
  <c r="F16" i="25"/>
  <c r="J16" i="25" s="1"/>
  <c r="F12" i="25"/>
  <c r="J12" i="25" s="1"/>
  <c r="F19" i="25"/>
  <c r="J19" i="25" s="1"/>
  <c r="F15" i="25"/>
  <c r="J15" i="25" s="1"/>
  <c r="F16" i="24"/>
  <c r="J16" i="24" s="1"/>
  <c r="F12" i="24"/>
  <c r="J12" i="24" s="1"/>
  <c r="F20" i="24"/>
  <c r="J20" i="24" s="1"/>
  <c r="F21" i="24"/>
  <c r="J21" i="24" s="1"/>
  <c r="F17" i="24"/>
  <c r="J17" i="24" s="1"/>
  <c r="F13" i="24"/>
  <c r="J13" i="24" s="1"/>
  <c r="F21" i="21"/>
  <c r="J21" i="21" s="1"/>
  <c r="F17" i="21"/>
  <c r="J17" i="21" s="1"/>
  <c r="F13" i="21"/>
  <c r="J13" i="21" s="1"/>
  <c r="F12" i="21"/>
  <c r="J12" i="21" s="1"/>
  <c r="F20" i="21"/>
  <c r="J20" i="21" s="1"/>
  <c r="F19" i="21"/>
  <c r="J19" i="21" s="1"/>
  <c r="F15" i="21"/>
  <c r="J15" i="21" s="1"/>
  <c r="F18" i="21"/>
  <c r="J18" i="21" s="1"/>
  <c r="F14" i="21"/>
  <c r="J14" i="21" s="1"/>
  <c r="F17" i="28"/>
  <c r="J17" i="28" s="1"/>
  <c r="F16" i="21"/>
  <c r="J16" i="21" s="1"/>
  <c r="F13" i="20"/>
  <c r="F21" i="27"/>
  <c r="J21" i="27" s="1"/>
  <c r="F17" i="27"/>
  <c r="J17" i="27" s="1"/>
  <c r="F13" i="27"/>
  <c r="J13" i="27" s="1"/>
  <c r="F22" i="27"/>
  <c r="J22" i="27" s="1"/>
  <c r="F18" i="27"/>
  <c r="J18" i="27" s="1"/>
  <c r="F14" i="27"/>
  <c r="J14" i="27" s="1"/>
  <c r="F20" i="27"/>
  <c r="J20" i="27" s="1"/>
  <c r="F16" i="27"/>
  <c r="J16" i="27" s="1"/>
  <c r="F12" i="27"/>
  <c r="J12" i="27" s="1"/>
  <c r="F18" i="26"/>
  <c r="J18" i="26" s="1"/>
  <c r="F17" i="26"/>
  <c r="J17" i="26" s="1"/>
  <c r="F22" i="26"/>
  <c r="J22" i="26" s="1"/>
  <c r="F14" i="26"/>
  <c r="J14" i="26" s="1"/>
  <c r="F21" i="26"/>
  <c r="J21" i="26" s="1"/>
  <c r="F13" i="26"/>
  <c r="J13" i="26" s="1"/>
  <c r="F22" i="25"/>
  <c r="J22" i="25" s="1"/>
  <c r="F18" i="25"/>
  <c r="J18" i="25" s="1"/>
  <c r="F14" i="25"/>
  <c r="J14" i="25" s="1"/>
  <c r="F21" i="25"/>
  <c r="J21" i="25" s="1"/>
  <c r="F17" i="25"/>
  <c r="J17" i="25" s="1"/>
  <c r="F13" i="25"/>
  <c r="J13" i="25" s="1"/>
  <c r="F19" i="24"/>
  <c r="J19" i="24" s="1"/>
  <c r="F15" i="24"/>
  <c r="J15" i="24" s="1"/>
  <c r="F22" i="24"/>
  <c r="J22" i="24" s="1"/>
  <c r="F18" i="24"/>
  <c r="J18" i="24" s="1"/>
  <c r="F14" i="24"/>
  <c r="J14" i="24" s="1"/>
  <c r="F22" i="21"/>
  <c r="J22" i="21" s="1"/>
  <c r="F19" i="20"/>
  <c r="F15" i="20"/>
  <c r="F22" i="20"/>
  <c r="F18" i="20"/>
  <c r="F14" i="20"/>
  <c r="F22" i="18"/>
  <c r="J22" i="18" s="1"/>
  <c r="F18" i="18"/>
  <c r="J18" i="18" s="1"/>
  <c r="F14" i="18"/>
  <c r="J14" i="18" s="1"/>
  <c r="F17" i="18"/>
  <c r="J17" i="18" s="1"/>
  <c r="F20" i="18"/>
  <c r="J20" i="18" s="1"/>
  <c r="F16" i="18"/>
  <c r="J16" i="18" s="1"/>
  <c r="F12" i="18"/>
  <c r="J12" i="18" s="1"/>
  <c r="F21" i="17"/>
  <c r="J21" i="17" s="1"/>
  <c r="F17" i="17"/>
  <c r="J17" i="17" s="1"/>
  <c r="F13" i="17"/>
  <c r="J13" i="17" s="1"/>
  <c r="F19" i="17"/>
  <c r="J19" i="17" s="1"/>
  <c r="F15" i="17"/>
  <c r="J15" i="17" s="1"/>
  <c r="F22" i="17"/>
  <c r="J22" i="17" s="1"/>
  <c r="F20" i="17"/>
  <c r="J20" i="17" s="1"/>
  <c r="F16" i="17"/>
  <c r="J16" i="17" s="1"/>
  <c r="F18" i="17"/>
  <c r="J18" i="17" s="1"/>
  <c r="F14" i="17"/>
  <c r="J14" i="17" s="1"/>
  <c r="F21" i="16"/>
  <c r="J21" i="16" s="1"/>
  <c r="F17" i="16"/>
  <c r="J17" i="16" s="1"/>
  <c r="F13" i="16"/>
  <c r="J13" i="16" s="1"/>
  <c r="F20" i="16"/>
  <c r="J20" i="16" s="1"/>
  <c r="F16" i="16"/>
  <c r="J16" i="16" s="1"/>
  <c r="F20" i="9"/>
  <c r="J20" i="9" s="1"/>
  <c r="F16" i="9"/>
  <c r="J16" i="9" s="1"/>
  <c r="F12" i="9"/>
  <c r="J12" i="9" s="1"/>
  <c r="F21" i="12"/>
  <c r="J21" i="12" s="1"/>
  <c r="F17" i="12"/>
  <c r="J17" i="12" s="1"/>
  <c r="F13" i="12"/>
  <c r="J13" i="12" s="1"/>
  <c r="F20" i="12"/>
  <c r="J20" i="12" s="1"/>
  <c r="F16" i="12"/>
  <c r="J16" i="12" s="1"/>
  <c r="F12" i="12"/>
  <c r="J12" i="12" s="1"/>
  <c r="F19" i="12"/>
  <c r="J19" i="12" s="1"/>
  <c r="F22" i="12"/>
  <c r="J22" i="12" s="1"/>
  <c r="F18" i="12"/>
  <c r="J18" i="12" s="1"/>
  <c r="F14" i="12"/>
  <c r="J14" i="12" s="1"/>
  <c r="J23" i="28" l="1"/>
  <c r="D21" i="11" s="1"/>
  <c r="F12" i="15"/>
  <c r="J12" i="15" s="1"/>
  <c r="F15" i="15"/>
  <c r="J15" i="15" s="1"/>
  <c r="F20" i="15"/>
  <c r="J20" i="15" s="1"/>
  <c r="F14" i="15"/>
  <c r="J14" i="15" s="1"/>
  <c r="F16" i="15"/>
  <c r="J16" i="15" s="1"/>
  <c r="F19" i="15"/>
  <c r="J19" i="15" s="1"/>
  <c r="F22" i="15"/>
  <c r="J22" i="15" s="1"/>
  <c r="F18" i="15"/>
  <c r="J18" i="15" s="1"/>
  <c r="F21" i="15"/>
  <c r="J21" i="15" s="1"/>
  <c r="F17" i="15"/>
  <c r="J17" i="15" s="1"/>
  <c r="F13" i="15"/>
  <c r="J13" i="15" s="1"/>
  <c r="F12" i="14"/>
  <c r="J12" i="14" s="1"/>
  <c r="F11" i="13"/>
  <c r="J11" i="13" s="1"/>
  <c r="F12" i="13" l="1"/>
  <c r="J12" i="13" s="1"/>
  <c r="J23" i="21"/>
  <c r="D16" i="11" s="1"/>
  <c r="J23" i="9"/>
  <c r="D11" i="11" s="1"/>
  <c r="J23" i="27"/>
  <c r="D20" i="11" s="1"/>
  <c r="J23" i="26"/>
  <c r="D19" i="11" s="1"/>
  <c r="J23" i="25"/>
  <c r="D18" i="11" s="1"/>
  <c r="J23" i="24"/>
  <c r="D17" i="11" s="1"/>
  <c r="J23" i="20"/>
  <c r="D15" i="11" s="1"/>
  <c r="J23" i="18"/>
  <c r="D14" i="11" s="1"/>
  <c r="J23" i="17"/>
  <c r="D13" i="11" s="1"/>
  <c r="J23" i="16"/>
  <c r="D12" i="11" s="1"/>
  <c r="J23" i="12"/>
  <c r="D10" i="11" s="1"/>
  <c r="F21" i="14"/>
  <c r="J21" i="14" s="1"/>
  <c r="F17" i="14"/>
  <c r="J17" i="14" s="1"/>
  <c r="F13" i="14"/>
  <c r="J13" i="14" s="1"/>
  <c r="F19" i="14"/>
  <c r="J19" i="14" s="1"/>
  <c r="F15" i="14"/>
  <c r="J15" i="14" s="1"/>
  <c r="F22" i="14"/>
  <c r="J22" i="14" s="1"/>
  <c r="F20" i="14"/>
  <c r="J20" i="14" s="1"/>
  <c r="F16" i="14"/>
  <c r="J16" i="14" s="1"/>
  <c r="F18" i="14"/>
  <c r="J18" i="14" s="1"/>
  <c r="F14" i="14"/>
  <c r="J14" i="14" s="1"/>
  <c r="F11" i="19"/>
  <c r="J11" i="19" s="1"/>
  <c r="J23" i="15" l="1"/>
  <c r="D9" i="11" s="1"/>
  <c r="J23" i="14" l="1"/>
  <c r="D8" i="11" s="1"/>
  <c r="F16" i="13"/>
  <c r="J16" i="13" s="1"/>
  <c r="F14" i="13"/>
  <c r="J14" i="13" s="1"/>
  <c r="F20" i="13"/>
  <c r="J20" i="13" s="1"/>
  <c r="F19" i="13"/>
  <c r="J19" i="13" s="1"/>
  <c r="F15" i="13"/>
  <c r="J15" i="13" s="1"/>
  <c r="F22" i="13"/>
  <c r="J22" i="13" s="1"/>
  <c r="F18" i="13"/>
  <c r="J18" i="13" s="1"/>
  <c r="F21" i="13"/>
  <c r="J21" i="13" s="1"/>
  <c r="F17" i="13"/>
  <c r="J17" i="13" s="1"/>
  <c r="F13" i="13"/>
  <c r="J13" i="13" s="1"/>
  <c r="F16" i="19" l="1"/>
  <c r="J16" i="19" s="1"/>
  <c r="F12" i="19"/>
  <c r="J12" i="19" s="1"/>
  <c r="F19" i="19"/>
  <c r="J19" i="19" s="1"/>
  <c r="F15" i="19"/>
  <c r="J15" i="19" s="1"/>
  <c r="F22" i="19"/>
  <c r="J22" i="19" s="1"/>
  <c r="F18" i="19"/>
  <c r="J18" i="19" s="1"/>
  <c r="F14" i="19"/>
  <c r="J14" i="19" s="1"/>
  <c r="F21" i="19"/>
  <c r="J21" i="19" s="1"/>
  <c r="F17" i="19"/>
  <c r="J17" i="19" s="1"/>
  <c r="F13" i="19"/>
  <c r="J13" i="19" s="1"/>
  <c r="F20" i="19"/>
  <c r="J20" i="19" s="1"/>
  <c r="J23" i="13" l="1"/>
  <c r="D7" i="11" s="1"/>
  <c r="J23" i="19" l="1"/>
  <c r="D6" i="11" s="1"/>
  <c r="D23" i="11" s="1"/>
  <c r="G23" i="28"/>
  <c r="G23" i="27"/>
  <c r="G23" i="26"/>
  <c r="G23" i="25"/>
  <c r="G23" i="24"/>
  <c r="G23" i="21"/>
  <c r="G23" i="20"/>
  <c r="G23" i="18"/>
  <c r="G23" i="17"/>
  <c r="G23" i="16"/>
  <c r="G23" i="12"/>
  <c r="G23" i="9"/>
  <c r="G23" i="15"/>
  <c r="G23" i="14"/>
  <c r="G23" i="13"/>
  <c r="G23" i="19"/>
</calcChain>
</file>

<file path=xl/sharedStrings.xml><?xml version="1.0" encoding="utf-8"?>
<sst xmlns="http://schemas.openxmlformats.org/spreadsheetml/2006/main" count="925" uniqueCount="90">
  <si>
    <t>施 設 名：</t>
    <rPh sb="0" eb="1">
      <t>シ</t>
    </rPh>
    <rPh sb="2" eb="3">
      <t>セツ</t>
    </rPh>
    <rPh sb="4" eb="5">
      <t>メイ</t>
    </rPh>
    <phoneticPr fontId="19"/>
  </si>
  <si>
    <t>施設名称</t>
    <rPh sb="0" eb="2">
      <t>シセツ</t>
    </rPh>
    <rPh sb="2" eb="4">
      <t>メイショウ</t>
    </rPh>
    <phoneticPr fontId="19"/>
  </si>
  <si>
    <t>調達期間計</t>
    <rPh sb="0" eb="2">
      <t>チョウタツ</t>
    </rPh>
    <rPh sb="2" eb="4">
      <t>キカン</t>
    </rPh>
    <rPh sb="4" eb="5">
      <t>ケイ</t>
    </rPh>
    <phoneticPr fontId="19"/>
  </si>
  <si>
    <t>計</t>
  </si>
  <si>
    <t>入札件名：</t>
    <rPh sb="0" eb="2">
      <t>ニュウサツ</t>
    </rPh>
    <rPh sb="2" eb="4">
      <t>ケンメイ</t>
    </rPh>
    <phoneticPr fontId="19"/>
  </si>
  <si>
    <t>総　計</t>
  </si>
  <si>
    <t>常　時　電　力　基　本　料　金</t>
    <rPh sb="0" eb="1">
      <t>ツネ</t>
    </rPh>
    <rPh sb="2" eb="3">
      <t>ジ</t>
    </rPh>
    <rPh sb="4" eb="5">
      <t>デン</t>
    </rPh>
    <rPh sb="6" eb="7">
      <t>チカラ</t>
    </rPh>
    <rPh sb="8" eb="9">
      <t>モト</t>
    </rPh>
    <phoneticPr fontId="19"/>
  </si>
  <si>
    <t>電　　　力　　　量　　　料　　　金</t>
    <rPh sb="0" eb="1">
      <t>デン</t>
    </rPh>
    <rPh sb="4" eb="5">
      <t>チカラ</t>
    </rPh>
    <rPh sb="8" eb="9">
      <t>リョウ</t>
    </rPh>
    <rPh sb="12" eb="13">
      <t>リョウ</t>
    </rPh>
    <rPh sb="16" eb="17">
      <t>キン</t>
    </rPh>
    <phoneticPr fontId="19"/>
  </si>
  <si>
    <t>年　　月</t>
    <rPh sb="0" eb="1">
      <t>ネン</t>
    </rPh>
    <rPh sb="3" eb="4">
      <t>ツキ</t>
    </rPh>
    <phoneticPr fontId="19"/>
  </si>
  <si>
    <t>契約電力
（常時電力）</t>
    <rPh sb="6" eb="8">
      <t>ジョウジ</t>
    </rPh>
    <rPh sb="8" eb="10">
      <t>デンリョク</t>
    </rPh>
    <phoneticPr fontId="19"/>
  </si>
  <si>
    <t>単価</t>
  </si>
  <si>
    <t>(円/kWh)</t>
  </si>
  <si>
    <t>力率</t>
  </si>
  <si>
    <t>合計</t>
  </si>
  <si>
    <t>使用電力量</t>
  </si>
  <si>
    <t>(円/kW・月)</t>
  </si>
  <si>
    <t>(円)</t>
  </si>
  <si>
    <t>新宿浄水場</t>
    <rPh sb="0" eb="2">
      <t>アラジュク</t>
    </rPh>
    <rPh sb="2" eb="5">
      <t>ジョウスイジョウ</t>
    </rPh>
    <phoneticPr fontId="19"/>
  </si>
  <si>
    <t>今福浄水場</t>
    <rPh sb="0" eb="2">
      <t>イマフク</t>
    </rPh>
    <rPh sb="2" eb="5">
      <t>ジョウスイジョウ</t>
    </rPh>
    <phoneticPr fontId="19"/>
  </si>
  <si>
    <t>仙波浄水場</t>
    <rPh sb="0" eb="2">
      <t>センバ</t>
    </rPh>
    <rPh sb="2" eb="5">
      <t>ジョウスイジョウ</t>
    </rPh>
    <phoneticPr fontId="19"/>
  </si>
  <si>
    <t>霞ケ関第二浄水場</t>
    <rPh sb="0" eb="3">
      <t>カスミガセキ</t>
    </rPh>
    <rPh sb="3" eb="5">
      <t>ダイニ</t>
    </rPh>
    <rPh sb="5" eb="8">
      <t>ジョウスイジョウ</t>
    </rPh>
    <phoneticPr fontId="19"/>
  </si>
  <si>
    <t>霞ケ関第一浄水場</t>
    <rPh sb="0" eb="3">
      <t>カスミガセキ</t>
    </rPh>
    <rPh sb="3" eb="5">
      <t>ダイイチ</t>
    </rPh>
    <rPh sb="5" eb="8">
      <t>ジョウスイジョウ</t>
    </rPh>
    <phoneticPr fontId="19"/>
  </si>
  <si>
    <t>伊佐沼浄水場</t>
    <rPh sb="0" eb="3">
      <t>イサヌマ</t>
    </rPh>
    <rPh sb="3" eb="6">
      <t>ジョウスイジョウ</t>
    </rPh>
    <phoneticPr fontId="19"/>
  </si>
  <si>
    <t>郭町浄水場</t>
    <rPh sb="0" eb="2">
      <t>クルワマチ</t>
    </rPh>
    <rPh sb="2" eb="5">
      <t>ジョウスイジョウ</t>
    </rPh>
    <phoneticPr fontId="19"/>
  </si>
  <si>
    <t>上下水道管理センター</t>
    <rPh sb="0" eb="2">
      <t>ジョウゲ</t>
    </rPh>
    <rPh sb="2" eb="4">
      <t>スイドウ</t>
    </rPh>
    <rPh sb="4" eb="6">
      <t>カンリ</t>
    </rPh>
    <phoneticPr fontId="19"/>
  </si>
  <si>
    <t>岸町下雨水排水ポンプ場</t>
    <rPh sb="0" eb="1">
      <t>キシ</t>
    </rPh>
    <rPh sb="1" eb="2">
      <t>マチ</t>
    </rPh>
    <rPh sb="2" eb="3">
      <t>シモ</t>
    </rPh>
    <rPh sb="3" eb="5">
      <t>ウスイ</t>
    </rPh>
    <rPh sb="5" eb="7">
      <t>ハイスイ</t>
    </rPh>
    <rPh sb="10" eb="11">
      <t>ジョウ</t>
    </rPh>
    <phoneticPr fontId="19"/>
  </si>
  <si>
    <t>鯨井雨水ポンプ場</t>
    <rPh sb="0" eb="2">
      <t>クジライ</t>
    </rPh>
    <rPh sb="2" eb="4">
      <t>ウスイ</t>
    </rPh>
    <rPh sb="7" eb="8">
      <t>ジョウ</t>
    </rPh>
    <phoneticPr fontId="19"/>
  </si>
  <si>
    <t>上新河岸雨水ポンプ場</t>
    <rPh sb="0" eb="4">
      <t>カミシンガシ</t>
    </rPh>
    <rPh sb="4" eb="6">
      <t>ウスイ</t>
    </rPh>
    <rPh sb="9" eb="10">
      <t>ジョウ</t>
    </rPh>
    <phoneticPr fontId="19"/>
  </si>
  <si>
    <t>霞ケ関第二雨水ポンプ場</t>
    <rPh sb="0" eb="3">
      <t>カスミガセキ</t>
    </rPh>
    <rPh sb="3" eb="5">
      <t>ダイニ</t>
    </rPh>
    <rPh sb="5" eb="7">
      <t>ウスイ</t>
    </rPh>
    <rPh sb="10" eb="11">
      <t>ジョウ</t>
    </rPh>
    <phoneticPr fontId="19"/>
  </si>
  <si>
    <t>中島雨水ポンプ場</t>
    <rPh sb="0" eb="2">
      <t>ナカジマ</t>
    </rPh>
    <rPh sb="2" eb="4">
      <t>ウスイ</t>
    </rPh>
    <rPh sb="7" eb="8">
      <t>ジョウ</t>
    </rPh>
    <phoneticPr fontId="19"/>
  </si>
  <si>
    <t>月吉汚水中継ポンプ場</t>
    <rPh sb="0" eb="2">
      <t>ツキヨシ</t>
    </rPh>
    <rPh sb="2" eb="4">
      <t>オスイ</t>
    </rPh>
    <rPh sb="4" eb="6">
      <t>チュウケイ</t>
    </rPh>
    <rPh sb="9" eb="10">
      <t>ジョウ</t>
    </rPh>
    <phoneticPr fontId="19"/>
  </si>
  <si>
    <t>芳野台汚水中継ポンプ場</t>
    <rPh sb="0" eb="3">
      <t>ヨシノダイ</t>
    </rPh>
    <rPh sb="3" eb="5">
      <t>オスイ</t>
    </rPh>
    <rPh sb="5" eb="7">
      <t>チュウケイ</t>
    </rPh>
    <rPh sb="10" eb="11">
      <t>ジョウ</t>
    </rPh>
    <phoneticPr fontId="19"/>
  </si>
  <si>
    <t>中福受水場</t>
    <rPh sb="0" eb="1">
      <t>ナカ</t>
    </rPh>
    <rPh sb="1" eb="2">
      <t>フク</t>
    </rPh>
    <rPh sb="2" eb="4">
      <t>ジュスイ</t>
    </rPh>
    <rPh sb="4" eb="5">
      <t>ジョウ</t>
    </rPh>
    <phoneticPr fontId="19"/>
  </si>
  <si>
    <t>A</t>
    <phoneticPr fontId="19"/>
  </si>
  <si>
    <t>B</t>
    <phoneticPr fontId="19"/>
  </si>
  <si>
    <t>C</t>
    <phoneticPr fontId="19"/>
  </si>
  <si>
    <t>D=A×Ｂ×{（185－Ｃ）/100}</t>
    <phoneticPr fontId="19"/>
  </si>
  <si>
    <t>E</t>
    <phoneticPr fontId="19"/>
  </si>
  <si>
    <t>F</t>
    <phoneticPr fontId="19"/>
  </si>
  <si>
    <t>G＝E×F</t>
    <phoneticPr fontId="19"/>
  </si>
  <si>
    <t>(kW)</t>
    <phoneticPr fontId="19"/>
  </si>
  <si>
    <t>(%)</t>
    <phoneticPr fontId="19"/>
  </si>
  <si>
    <t>(kWh)</t>
    <phoneticPr fontId="19"/>
  </si>
  <si>
    <t>霞ケ関第二雨水ポンプ場</t>
    <rPh sb="0" eb="11">
      <t>カスミガセキダイニウスイポンプジョウ</t>
    </rPh>
    <phoneticPr fontId="19"/>
  </si>
  <si>
    <t>上下水道管理センター</t>
    <phoneticPr fontId="19"/>
  </si>
  <si>
    <t>中福受水場</t>
    <phoneticPr fontId="19"/>
  </si>
  <si>
    <t>積算金額</t>
    <rPh sb="0" eb="2">
      <t>セキサン</t>
    </rPh>
    <rPh sb="2" eb="4">
      <t>キンガク</t>
    </rPh>
    <phoneticPr fontId="19"/>
  </si>
  <si>
    <t>＝D＋G</t>
    <phoneticPr fontId="19"/>
  </si>
  <si>
    <t>合計</t>
    <rPh sb="0" eb="2">
      <t>ゴウケイ</t>
    </rPh>
    <phoneticPr fontId="19"/>
  </si>
  <si>
    <t>合計</t>
    <rPh sb="0" eb="1">
      <t>ゴウ</t>
    </rPh>
    <phoneticPr fontId="19"/>
  </si>
  <si>
    <t>合計</t>
    <rPh sb="0" eb="1">
      <t>ゴウ</t>
    </rPh>
    <phoneticPr fontId="19"/>
  </si>
  <si>
    <t>①　一切の諸費用を含めた契約希望金額を算定する。</t>
    <phoneticPr fontId="19"/>
  </si>
  <si>
    <t>（注）</t>
    <rPh sb="1" eb="2">
      <t>チュウ</t>
    </rPh>
    <phoneticPr fontId="19"/>
  </si>
  <si>
    <t>②　力率割引割増を考慮する。</t>
    <phoneticPr fontId="19"/>
  </si>
  <si>
    <t>③　燃料費調整、市場価格調整、再生可能エネルギー発電促進賦課金は考慮しない。</t>
    <phoneticPr fontId="19"/>
  </si>
  <si>
    <t>④　各社において設定する契約電力に対する年間を通しての単一の単価及び予定使用電力量に対する単価</t>
    <phoneticPr fontId="19"/>
  </si>
  <si>
    <t>⑤　上記各単価、常時電力基本料金、電力量料金及び総計は消費税額及び地方消費税額を含まない。</t>
    <phoneticPr fontId="19"/>
  </si>
  <si>
    <t>⑥　各月の総計に1円未満の端数があるときはその端数を切り捨てる。</t>
    <phoneticPr fontId="19"/>
  </si>
  <si>
    <t>入札金額積算内訳書</t>
    <rPh sb="0" eb="2">
      <t>ニュウサツ</t>
    </rPh>
    <rPh sb="2" eb="4">
      <t>キンガク</t>
    </rPh>
    <rPh sb="4" eb="6">
      <t>セキサン</t>
    </rPh>
    <rPh sb="6" eb="9">
      <t>ウチワケショ</t>
    </rPh>
    <phoneticPr fontId="19"/>
  </si>
  <si>
    <t>○施設ごとの詳細は，別添の施設別入札金額積算内訳書のとおり。</t>
    <phoneticPr fontId="19"/>
  </si>
  <si>
    <t>○施設別入札金額積算内訳書</t>
    <rPh sb="1" eb="3">
      <t>シセツ</t>
    </rPh>
    <rPh sb="3" eb="4">
      <t>ベツ</t>
    </rPh>
    <rPh sb="4" eb="6">
      <t>ニュウサツ</t>
    </rPh>
    <rPh sb="6" eb="8">
      <t>キンガク</t>
    </rPh>
    <rPh sb="8" eb="10">
      <t>セキサン</t>
    </rPh>
    <rPh sb="10" eb="13">
      <t>ウチワケショ</t>
    </rPh>
    <phoneticPr fontId="19"/>
  </si>
  <si>
    <t>合　　　　　計</t>
    <rPh sb="0" eb="1">
      <t>ゴウ</t>
    </rPh>
    <rPh sb="6" eb="7">
      <t>ケイ</t>
    </rPh>
    <phoneticPr fontId="19"/>
  </si>
  <si>
    <t>(月別に異なる単価を使用する場合はそれぞれの単価)を記載する(端数は小数点以下第3位で四捨五入する)。</t>
    <phoneticPr fontId="19"/>
  </si>
  <si>
    <t>入札件名：川越市上下水道管理センターほか１６施設で使用する電気</t>
    <rPh sb="0" eb="2">
      <t>ニュウサツ</t>
    </rPh>
    <rPh sb="2" eb="4">
      <t>ケンメイ</t>
    </rPh>
    <rPh sb="5" eb="7">
      <t>カワゴエ</t>
    </rPh>
    <rPh sb="7" eb="8">
      <t>シ</t>
    </rPh>
    <rPh sb="8" eb="10">
      <t>ジョウゲ</t>
    </rPh>
    <rPh sb="10" eb="12">
      <t>スイドウ</t>
    </rPh>
    <rPh sb="12" eb="14">
      <t>カンリ</t>
    </rPh>
    <rPh sb="22" eb="24">
      <t>シセツ</t>
    </rPh>
    <phoneticPr fontId="19"/>
  </si>
  <si>
    <t>鴨田農業集落排水処理施設</t>
    <rPh sb="0" eb="2">
      <t>カモダ</t>
    </rPh>
    <rPh sb="2" eb="4">
      <t>ノウギョウ</t>
    </rPh>
    <rPh sb="4" eb="6">
      <t>シュウラク</t>
    </rPh>
    <rPh sb="6" eb="8">
      <t>ハイスイ</t>
    </rPh>
    <rPh sb="8" eb="10">
      <t>ショリ</t>
    </rPh>
    <rPh sb="10" eb="12">
      <t>シセツ</t>
    </rPh>
    <phoneticPr fontId="19"/>
  </si>
  <si>
    <t>川越市上下水道管理センターほか１６施設で使用する電気</t>
    <rPh sb="0" eb="3">
      <t>カワゴエシ</t>
    </rPh>
    <rPh sb="3" eb="5">
      <t>ジョウゲ</t>
    </rPh>
    <rPh sb="5" eb="7">
      <t>スイドウ</t>
    </rPh>
    <rPh sb="7" eb="9">
      <t>カンリ</t>
    </rPh>
    <rPh sb="17" eb="19">
      <t>シセツ</t>
    </rPh>
    <rPh sb="20" eb="22">
      <t>シヨウ</t>
    </rPh>
    <rPh sb="24" eb="26">
      <t>デンキ</t>
    </rPh>
    <phoneticPr fontId="19"/>
  </si>
  <si>
    <t>令和8年 3月</t>
  </si>
  <si>
    <t>令和8年 3月</t>
    <phoneticPr fontId="19"/>
  </si>
  <si>
    <t>令和8年 4月</t>
  </si>
  <si>
    <t>令和8年 4月</t>
    <phoneticPr fontId="19"/>
  </si>
  <si>
    <t>令和8年 5月</t>
  </si>
  <si>
    <t>令和8年 5月</t>
    <phoneticPr fontId="19"/>
  </si>
  <si>
    <t>令和8年 6月</t>
  </si>
  <si>
    <t>令和8年 6月</t>
    <phoneticPr fontId="19"/>
  </si>
  <si>
    <t>令和8年 7月</t>
  </si>
  <si>
    <t>令和8年 7月</t>
    <phoneticPr fontId="19"/>
  </si>
  <si>
    <t>令和8年 8月</t>
  </si>
  <si>
    <t>令和8年 8月</t>
    <phoneticPr fontId="19"/>
  </si>
  <si>
    <t>令和8年 9月</t>
  </si>
  <si>
    <t>令和8年 9月</t>
    <phoneticPr fontId="19"/>
  </si>
  <si>
    <t>令和8年10月</t>
  </si>
  <si>
    <t>令和8年10月</t>
    <phoneticPr fontId="19"/>
  </si>
  <si>
    <t>令和8年11月</t>
  </si>
  <si>
    <t>令和8年11月</t>
    <phoneticPr fontId="19"/>
  </si>
  <si>
    <t>令和8年12月</t>
  </si>
  <si>
    <t>令和8年12月</t>
    <phoneticPr fontId="19"/>
  </si>
  <si>
    <t>鴨田農業集落排水処理施設</t>
    <phoneticPr fontId="19"/>
  </si>
  <si>
    <t>令和8年 2月</t>
    <phoneticPr fontId="19"/>
  </si>
  <si>
    <t>令和9年 1月</t>
    <rPh sb="0" eb="2">
      <t>レイワ</t>
    </rPh>
    <phoneticPr fontId="19"/>
  </si>
  <si>
    <t>令和9年 2月</t>
    <rPh sb="0" eb="1">
      <t>レイ</t>
    </rPh>
    <rPh sb="1" eb="2">
      <t>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</si>
</sst>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No.&quot;#"/>
    <numFmt numFmtId="177" formatCode="#,##0&quot; 円&quot;"/>
    <numFmt numFmtId="178" formatCode="#,##0_ ;[Red]\-#,##0\ "/>
    <numFmt numFmtId="179" formatCode="@&quot; &quot;"/>
    <numFmt numFmtId="180" formatCode="#,##0_ "/>
  </numFmts>
  <fonts count="33" x14ac:knownFonts="1">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0"/>
      <name val="ＭＳ Ｐゴシック"/>
      <family val="3"/>
      <charset val="128"/>
    </font>
    <font>
      <sz val="20"/>
      <name val="ＭＳ Ｐゴシック"/>
      <family val="3"/>
      <charset val="128"/>
    </font>
    <font>
      <b/>
      <sz val="20"/>
      <name val="ＭＳ 明朝"/>
      <family val="1"/>
      <charset val="128"/>
    </font>
    <font>
      <sz val="10"/>
      <name val="ＭＳ Ｐ明朝"/>
      <family val="1"/>
      <charset val="128"/>
    </font>
    <font>
      <sz val="9"/>
      <name val="ＭＳ Ｐゴシック"/>
      <family val="3"/>
      <charset val="128"/>
    </font>
    <font>
      <sz val="9"/>
      <name val="ＭＳ Ｐ明朝"/>
      <family val="1"/>
      <charset val="128"/>
    </font>
    <font>
      <sz val="18"/>
      <name val="ＭＳ ゴシック"/>
      <family val="3"/>
      <charset val="128"/>
    </font>
    <font>
      <sz val="11"/>
      <name val="ＭＳ ゴシック"/>
      <family val="3"/>
      <charset val="128"/>
    </font>
    <font>
      <sz val="9"/>
      <name val="ＭＳ ゴシック"/>
      <family val="3"/>
      <charset val="128"/>
    </font>
    <font>
      <sz val="9"/>
      <color indexed="9"/>
      <name val="ＭＳ Ｐゴシック"/>
      <family val="3"/>
      <charset val="128"/>
    </font>
    <font>
      <sz val="11"/>
      <name val="ＭＳ 明朝"/>
      <family val="1"/>
      <charset val="128"/>
    </font>
    <font>
      <b/>
      <sz val="10"/>
      <name val="ＭＳ Ｐゴシック"/>
      <family val="3"/>
      <charset val="128"/>
    </font>
    <font>
      <sz val="8"/>
      <name val="ＭＳ Ｐゴシック"/>
      <family val="3"/>
      <charset val="128"/>
    </font>
  </fonts>
  <fills count="22">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1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dashed">
        <color indexed="64"/>
      </right>
      <top/>
      <bottom/>
      <diagonal/>
    </border>
    <border>
      <left style="medium">
        <color indexed="64"/>
      </left>
      <right style="dashed">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dashed">
        <color indexed="64"/>
      </left>
      <right style="dashed">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style="medium">
        <color indexed="64"/>
      </left>
      <right style="dashed">
        <color indexed="64"/>
      </right>
      <top style="medium">
        <color indexed="64"/>
      </top>
      <bottom style="medium">
        <color indexed="64"/>
      </bottom>
      <diagonal style="thin">
        <color indexed="64"/>
      </diagonal>
    </border>
    <border diagonalDown="1">
      <left style="dashed">
        <color indexed="64"/>
      </left>
      <right style="dashed">
        <color indexed="64"/>
      </right>
      <top style="medium">
        <color indexed="64"/>
      </top>
      <bottom style="medium">
        <color indexed="64"/>
      </bottom>
      <diagonal style="thin">
        <color indexed="64"/>
      </diagonal>
    </border>
    <border diagonalDown="1">
      <left/>
      <right style="dotted">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dashed">
        <color indexed="64"/>
      </left>
      <right/>
      <top style="medium">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5" borderId="2" applyNumberFormat="0" applyAlignment="0" applyProtection="0">
      <alignment vertical="center"/>
    </xf>
    <xf numFmtId="0" fontId="7" fillId="0" borderId="3" applyNumberFormat="0" applyFill="0" applyAlignment="0" applyProtection="0">
      <alignment vertical="center"/>
    </xf>
    <xf numFmtId="0" fontId="8" fillId="3" borderId="4" applyNumberFormat="0" applyAlignment="0" applyProtection="0">
      <alignment vertical="center"/>
    </xf>
    <xf numFmtId="0" fontId="9" fillId="9" borderId="5" applyNumberFormat="0" applyAlignment="0" applyProtection="0">
      <alignment vertical="center"/>
    </xf>
    <xf numFmtId="0" fontId="10" fillId="17" borderId="0" applyNumberFormat="0" applyBorder="0" applyAlignment="0" applyProtection="0">
      <alignment vertical="center"/>
    </xf>
    <xf numFmtId="0" fontId="6" fillId="0" borderId="0"/>
    <xf numFmtId="0" fontId="6" fillId="0" borderId="0"/>
    <xf numFmtId="0" fontId="6" fillId="0" borderId="0">
      <alignment vertical="center"/>
    </xf>
    <xf numFmtId="0" fontId="11" fillId="7"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9"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xf numFmtId="38" fontId="6" fillId="0" borderId="0" applyFont="0" applyFill="0" applyBorder="0" applyAlignment="0" applyProtection="0">
      <alignment vertical="center"/>
    </xf>
  </cellStyleXfs>
  <cellXfs count="120">
    <xf numFmtId="0" fontId="0" fillId="0" borderId="0" xfId="0">
      <alignment vertical="center"/>
    </xf>
    <xf numFmtId="0" fontId="24" fillId="0" borderId="0" xfId="35" applyFont="1">
      <alignment vertical="center"/>
    </xf>
    <xf numFmtId="0" fontId="0" fillId="0" borderId="0" xfId="35" applyFont="1">
      <alignment vertical="center"/>
    </xf>
    <xf numFmtId="0" fontId="24" fillId="0" borderId="0" xfId="35" applyFont="1" applyAlignment="1"/>
    <xf numFmtId="0" fontId="24" fillId="0" borderId="0" xfId="35" applyFont="1" applyAlignment="1">
      <alignment vertical="center" shrinkToFit="1"/>
    </xf>
    <xf numFmtId="0" fontId="25" fillId="0" borderId="0" xfId="35" applyFont="1">
      <alignment vertical="center"/>
    </xf>
    <xf numFmtId="0" fontId="26" fillId="0" borderId="0" xfId="35" applyFont="1" applyAlignment="1">
      <alignment horizontal="left" vertical="center"/>
    </xf>
    <xf numFmtId="176" fontId="27" fillId="0" borderId="0" xfId="35" applyNumberFormat="1" applyFont="1" applyAlignment="1">
      <alignment horizontal="right" vertical="center"/>
    </xf>
    <xf numFmtId="0" fontId="24" fillId="0" borderId="20" xfId="35" applyFont="1" applyBorder="1" applyAlignment="1">
      <alignment horizontal="center" vertical="center" shrinkToFit="1"/>
    </xf>
    <xf numFmtId="0" fontId="24" fillId="0" borderId="0" xfId="35" applyFont="1" applyAlignment="1">
      <alignment horizontal="center" vertical="center"/>
    </xf>
    <xf numFmtId="0" fontId="20" fillId="0" borderId="24" xfId="35" applyFont="1" applyBorder="1">
      <alignment vertical="center"/>
    </xf>
    <xf numFmtId="0" fontId="20" fillId="0" borderId="25" xfId="35" applyFont="1" applyBorder="1">
      <alignment vertical="center"/>
    </xf>
    <xf numFmtId="0" fontId="27" fillId="0" borderId="10" xfId="35" applyFont="1" applyBorder="1" applyAlignment="1">
      <alignment horizontal="left" vertical="center"/>
    </xf>
    <xf numFmtId="0" fontId="24" fillId="0" borderId="28" xfId="35" applyFont="1" applyBorder="1" applyAlignment="1">
      <alignment horizontal="center" vertical="center" shrinkToFit="1"/>
    </xf>
    <xf numFmtId="0" fontId="29" fillId="0" borderId="0" xfId="35" applyFont="1" applyAlignment="1">
      <alignment horizontal="center" vertical="center"/>
    </xf>
    <xf numFmtId="0" fontId="23" fillId="0" borderId="30" xfId="35" applyFont="1" applyBorder="1">
      <alignment vertical="center"/>
    </xf>
    <xf numFmtId="0" fontId="27" fillId="0" borderId="31" xfId="35" applyFont="1" applyBorder="1" applyAlignment="1">
      <alignment horizontal="left" vertical="center"/>
    </xf>
    <xf numFmtId="0" fontId="24" fillId="0" borderId="34" xfId="35" applyFont="1" applyBorder="1" applyAlignment="1">
      <alignment horizontal="center" vertical="center" shrinkToFit="1"/>
    </xf>
    <xf numFmtId="0" fontId="24" fillId="0" borderId="0" xfId="35" applyFont="1" applyAlignment="1">
      <alignment horizontal="center" vertical="center" shrinkToFit="1"/>
    </xf>
    <xf numFmtId="0" fontId="27" fillId="0" borderId="0" xfId="35" applyFont="1" applyAlignment="1">
      <alignment horizontal="left" vertical="center"/>
    </xf>
    <xf numFmtId="0" fontId="24" fillId="0" borderId="40" xfId="35" applyFont="1" applyBorder="1" applyAlignment="1">
      <alignment horizontal="center" vertical="center" shrinkToFit="1"/>
    </xf>
    <xf numFmtId="40" fontId="29" fillId="0" borderId="0" xfId="45" applyNumberFormat="1" applyFont="1" applyFill="1" applyBorder="1" applyAlignment="1">
      <alignment vertical="center"/>
    </xf>
    <xf numFmtId="38" fontId="24" fillId="0" borderId="0" xfId="35" applyNumberFormat="1" applyFont="1" applyAlignment="1">
      <alignment horizontal="right" vertical="center"/>
    </xf>
    <xf numFmtId="38" fontId="24" fillId="0" borderId="0" xfId="45" applyFont="1" applyFill="1" applyBorder="1" applyAlignment="1">
      <alignment vertical="center"/>
    </xf>
    <xf numFmtId="0" fontId="30" fillId="0" borderId="0" xfId="35" applyFont="1" applyAlignment="1">
      <alignment horizontal="right" vertical="center"/>
    </xf>
    <xf numFmtId="0" fontId="24" fillId="0" borderId="44" xfId="35" applyFont="1" applyBorder="1" applyAlignment="1">
      <alignment horizontal="center" vertical="center" shrinkToFit="1"/>
    </xf>
    <xf numFmtId="0" fontId="25" fillId="0" borderId="47" xfId="35" applyFont="1" applyBorder="1">
      <alignment vertical="center"/>
    </xf>
    <xf numFmtId="0" fontId="24" fillId="0" borderId="48" xfId="35" applyFont="1" applyBorder="1">
      <alignment vertical="center"/>
    </xf>
    <xf numFmtId="0" fontId="20" fillId="0" borderId="48" xfId="35" applyFont="1" applyBorder="1">
      <alignment vertical="center"/>
    </xf>
    <xf numFmtId="0" fontId="24" fillId="0" borderId="49" xfId="35" applyFont="1" applyBorder="1">
      <alignment vertical="center"/>
    </xf>
    <xf numFmtId="0" fontId="6" fillId="0" borderId="31" xfId="0" applyFont="1" applyBorder="1">
      <alignment vertical="center"/>
    </xf>
    <xf numFmtId="0" fontId="20" fillId="0" borderId="25" xfId="35" applyFont="1" applyBorder="1" applyAlignment="1">
      <alignment horizontal="right" vertical="center"/>
    </xf>
    <xf numFmtId="0" fontId="20" fillId="0" borderId="0" xfId="35" applyFont="1" applyAlignment="1">
      <alignment horizontal="left" vertical="center" indent="1"/>
    </xf>
    <xf numFmtId="0" fontId="20" fillId="0" borderId="25" xfId="35" applyFont="1" applyBorder="1" applyAlignment="1">
      <alignment horizontal="right" vertical="center" indent="2"/>
    </xf>
    <xf numFmtId="0" fontId="24" fillId="0" borderId="19" xfId="35" applyFont="1" applyBorder="1" applyAlignment="1">
      <alignment vertical="center" shrinkToFit="1"/>
    </xf>
    <xf numFmtId="0" fontId="24" fillId="0" borderId="43" xfId="35" applyFont="1" applyBorder="1" applyAlignment="1">
      <alignment vertical="center" shrinkToFit="1"/>
    </xf>
    <xf numFmtId="0" fontId="24" fillId="0" borderId="33" xfId="35" applyFont="1" applyBorder="1" applyAlignment="1">
      <alignment horizontal="center" vertical="center" shrinkToFit="1"/>
    </xf>
    <xf numFmtId="0" fontId="24" fillId="0" borderId="30" xfId="35" applyFont="1" applyBorder="1" applyAlignment="1">
      <alignment horizontal="center" vertical="center" shrinkToFit="1"/>
    </xf>
    <xf numFmtId="0" fontId="24" fillId="0" borderId="39" xfId="35" applyFont="1" applyBorder="1" applyAlignment="1">
      <alignment horizontal="center" vertical="center" shrinkToFit="1"/>
    </xf>
    <xf numFmtId="0" fontId="24" fillId="0" borderId="44" xfId="35" applyFont="1" applyBorder="1" applyAlignment="1">
      <alignment shrinkToFit="1"/>
    </xf>
    <xf numFmtId="179" fontId="28" fillId="0" borderId="21" xfId="35" applyNumberFormat="1" applyFont="1" applyBorder="1" applyAlignment="1">
      <alignment horizontal="right" vertical="center" shrinkToFit="1"/>
    </xf>
    <xf numFmtId="0" fontId="24" fillId="0" borderId="29" xfId="0" applyFont="1" applyBorder="1" applyAlignment="1">
      <alignment vertical="center" shrinkToFit="1"/>
    </xf>
    <xf numFmtId="40" fontId="24" fillId="0" borderId="35" xfId="45" applyNumberFormat="1" applyFont="1" applyFill="1" applyBorder="1" applyAlignment="1">
      <alignment vertical="center" shrinkToFit="1"/>
    </xf>
    <xf numFmtId="0" fontId="24" fillId="0" borderId="36" xfId="35" applyFont="1" applyBorder="1" applyAlignment="1">
      <alignment horizontal="right" vertical="center" shrinkToFit="1"/>
    </xf>
    <xf numFmtId="40" fontId="24" fillId="0" borderId="41" xfId="45" applyNumberFormat="1" applyFont="1" applyBorder="1" applyAlignment="1">
      <alignment vertical="center" shrinkToFit="1"/>
    </xf>
    <xf numFmtId="38" fontId="24" fillId="0" borderId="45" xfId="35" applyNumberFormat="1" applyFont="1" applyBorder="1" applyAlignment="1">
      <alignment vertical="center" shrinkToFit="1"/>
    </xf>
    <xf numFmtId="40" fontId="24" fillId="0" borderId="42" xfId="45" applyNumberFormat="1" applyFont="1" applyFill="1" applyBorder="1" applyAlignment="1">
      <alignment vertical="center" shrinkToFit="1"/>
    </xf>
    <xf numFmtId="0" fontId="24" fillId="0" borderId="23" xfId="35" applyFont="1" applyBorder="1" applyAlignment="1">
      <alignment horizontal="center" vertical="center" shrinkToFit="1"/>
    </xf>
    <xf numFmtId="38" fontId="24" fillId="0" borderId="23" xfId="35" applyNumberFormat="1" applyFont="1" applyBorder="1" applyAlignment="1">
      <alignment horizontal="right" vertical="center" shrinkToFit="1"/>
    </xf>
    <xf numFmtId="178" fontId="31" fillId="18" borderId="46" xfId="45" applyNumberFormat="1" applyFont="1" applyFill="1" applyBorder="1" applyAlignment="1">
      <alignment horizontal="right" vertical="center" shrinkToFit="1"/>
    </xf>
    <xf numFmtId="0" fontId="24" fillId="0" borderId="20" xfId="35" applyFont="1" applyBorder="1" applyAlignment="1">
      <alignment horizontal="center" wrapText="1" shrinkToFit="1"/>
    </xf>
    <xf numFmtId="0" fontId="32" fillId="0" borderId="40" xfId="35" quotePrefix="1" applyFont="1" applyBorder="1" applyAlignment="1">
      <alignment horizontal="center" vertical="center" wrapText="1" shrinkToFit="1"/>
    </xf>
    <xf numFmtId="0" fontId="24" fillId="0" borderId="44" xfId="35" quotePrefix="1" applyFont="1" applyBorder="1" applyAlignment="1">
      <alignment horizontal="center" vertical="center" shrinkToFit="1"/>
    </xf>
    <xf numFmtId="40" fontId="24" fillId="0" borderId="26" xfId="45" applyNumberFormat="1" applyFont="1" applyFill="1" applyBorder="1" applyAlignment="1">
      <alignment vertical="center" shrinkToFit="1"/>
    </xf>
    <xf numFmtId="0" fontId="29" fillId="0" borderId="50" xfId="35" applyFont="1" applyBorder="1" applyAlignment="1">
      <alignment horizontal="center" vertical="center" shrinkToFit="1"/>
    </xf>
    <xf numFmtId="0" fontId="29" fillId="0" borderId="51" xfId="35" applyFont="1" applyBorder="1" applyAlignment="1">
      <alignment horizontal="center" vertical="center" shrinkToFit="1"/>
    </xf>
    <xf numFmtId="0" fontId="29" fillId="0" borderId="52" xfId="35" applyFont="1" applyBorder="1" applyAlignment="1">
      <alignment horizontal="center" vertical="center" shrinkToFit="1"/>
    </xf>
    <xf numFmtId="40" fontId="29" fillId="0" borderId="53" xfId="45" applyNumberFormat="1" applyFont="1" applyFill="1" applyBorder="1" applyAlignment="1">
      <alignment vertical="center" shrinkToFit="1"/>
    </xf>
    <xf numFmtId="38" fontId="24" fillId="0" borderId="51" xfId="45" applyFont="1" applyFill="1" applyBorder="1" applyAlignment="1">
      <alignment vertical="center" shrinkToFit="1"/>
    </xf>
    <xf numFmtId="38" fontId="24" fillId="0" borderId="54" xfId="45" applyFont="1" applyFill="1" applyBorder="1" applyAlignment="1">
      <alignment vertical="center" shrinkToFit="1"/>
    </xf>
    <xf numFmtId="38" fontId="24" fillId="0" borderId="21" xfId="45" applyFont="1" applyFill="1" applyBorder="1" applyAlignment="1">
      <alignment vertical="center" shrinkToFit="1"/>
    </xf>
    <xf numFmtId="0" fontId="27" fillId="0" borderId="30" xfId="35" applyFont="1" applyBorder="1" applyAlignment="1">
      <alignment horizontal="left" vertical="center"/>
    </xf>
    <xf numFmtId="0" fontId="20" fillId="0" borderId="0" xfId="34" applyFont="1" applyAlignment="1">
      <alignment vertical="center"/>
    </xf>
    <xf numFmtId="38" fontId="24" fillId="0" borderId="22" xfId="45" applyFont="1" applyFill="1" applyBorder="1" applyAlignment="1">
      <alignment vertical="center" shrinkToFit="1"/>
    </xf>
    <xf numFmtId="0" fontId="24" fillId="0" borderId="21" xfId="0" applyFont="1" applyBorder="1" applyAlignment="1">
      <alignment vertical="center" shrinkToFit="1"/>
    </xf>
    <xf numFmtId="177" fontId="20" fillId="0" borderId="18" xfId="34" applyNumberFormat="1" applyFont="1" applyBorder="1" applyAlignment="1">
      <alignment vertical="center"/>
    </xf>
    <xf numFmtId="0" fontId="22" fillId="0" borderId="0" xfId="34" applyFont="1" applyAlignment="1">
      <alignment horizontal="center" vertical="center"/>
    </xf>
    <xf numFmtId="0" fontId="20" fillId="0" borderId="10" xfId="34" applyFont="1" applyBorder="1" applyAlignment="1">
      <alignment vertical="center"/>
    </xf>
    <xf numFmtId="0" fontId="20" fillId="0" borderId="10" xfId="34" applyFont="1" applyBorder="1" applyAlignment="1">
      <alignment horizontal="left" vertical="center"/>
    </xf>
    <xf numFmtId="0" fontId="20" fillId="0" borderId="17" xfId="34" applyFont="1" applyBorder="1" applyAlignment="1">
      <alignment horizontal="center" vertical="center" wrapText="1"/>
    </xf>
    <xf numFmtId="0" fontId="20" fillId="0" borderId="12" xfId="34" applyFont="1" applyBorder="1" applyAlignment="1">
      <alignment vertical="center"/>
    </xf>
    <xf numFmtId="0" fontId="1" fillId="0" borderId="15" xfId="0" applyFont="1" applyBorder="1">
      <alignment vertical="center"/>
    </xf>
    <xf numFmtId="0" fontId="20" fillId="0" borderId="13" xfId="34" applyFont="1" applyBorder="1" applyAlignment="1">
      <alignment vertical="center"/>
    </xf>
    <xf numFmtId="0" fontId="1" fillId="0" borderId="16" xfId="0" applyFont="1" applyBorder="1">
      <alignment vertical="center"/>
    </xf>
    <xf numFmtId="0" fontId="20" fillId="0" borderId="21" xfId="34" applyFont="1" applyBorder="1" applyAlignment="1">
      <alignment vertical="center"/>
    </xf>
    <xf numFmtId="177" fontId="6" fillId="0" borderId="41" xfId="34" applyNumberFormat="1" applyBorder="1" applyAlignment="1">
      <alignment vertical="center"/>
    </xf>
    <xf numFmtId="0" fontId="23" fillId="0" borderId="0" xfId="34" applyFont="1" applyAlignment="1">
      <alignment vertical="center"/>
    </xf>
    <xf numFmtId="40" fontId="24" fillId="19" borderId="46" xfId="45" applyNumberFormat="1" applyFont="1" applyFill="1" applyBorder="1" applyAlignment="1" applyProtection="1">
      <alignment vertical="center" shrinkToFit="1"/>
      <protection locked="0"/>
    </xf>
    <xf numFmtId="3" fontId="24" fillId="0" borderId="57" xfId="0" applyNumberFormat="1" applyFont="1" applyBorder="1" applyAlignment="1">
      <alignment vertical="center" shrinkToFit="1"/>
    </xf>
    <xf numFmtId="40" fontId="24" fillId="0" borderId="58" xfId="45" applyNumberFormat="1" applyFont="1" applyBorder="1" applyAlignment="1">
      <alignment vertical="center" shrinkToFit="1"/>
    </xf>
    <xf numFmtId="38" fontId="24" fillId="0" borderId="27" xfId="45" applyFont="1" applyFill="1" applyBorder="1" applyAlignment="1">
      <alignment vertical="center" shrinkToFit="1"/>
    </xf>
    <xf numFmtId="38" fontId="24" fillId="0" borderId="56" xfId="45" applyFont="1" applyFill="1" applyBorder="1" applyAlignment="1">
      <alignment vertical="center" shrinkToFit="1"/>
    </xf>
    <xf numFmtId="3" fontId="24" fillId="0" borderId="21" xfId="0" applyNumberFormat="1" applyFont="1" applyBorder="1" applyAlignment="1">
      <alignment vertical="center" shrinkToFit="1"/>
    </xf>
    <xf numFmtId="40" fontId="24" fillId="0" borderId="26" xfId="45" applyNumberFormat="1" applyFont="1" applyBorder="1" applyAlignment="1">
      <alignment vertical="center" shrinkToFit="1"/>
    </xf>
    <xf numFmtId="180" fontId="24" fillId="0" borderId="59" xfId="0" applyNumberFormat="1" applyFont="1" applyBorder="1" applyAlignment="1">
      <alignment horizontal="right" vertical="center"/>
    </xf>
    <xf numFmtId="0" fontId="20" fillId="0" borderId="25" xfId="35" applyFont="1" applyBorder="1" applyAlignment="1">
      <alignment horizontal="left" vertical="center"/>
    </xf>
    <xf numFmtId="0" fontId="20" fillId="0" borderId="15" xfId="35" applyFont="1" applyBorder="1" applyAlignment="1">
      <alignment horizontal="left" vertical="center" indent="2"/>
    </xf>
    <xf numFmtId="0" fontId="20" fillId="0" borderId="10" xfId="35" applyFont="1" applyBorder="1">
      <alignment vertical="center"/>
    </xf>
    <xf numFmtId="0" fontId="20" fillId="0" borderId="30" xfId="35" applyFont="1" applyBorder="1" applyAlignment="1">
      <alignment horizontal="right" vertical="center"/>
    </xf>
    <xf numFmtId="0" fontId="20" fillId="0" borderId="30" xfId="35" applyFont="1" applyBorder="1" applyAlignment="1">
      <alignment horizontal="left" vertical="center" indent="1"/>
    </xf>
    <xf numFmtId="0" fontId="20" fillId="0" borderId="30" xfId="34" applyFont="1" applyBorder="1" applyAlignment="1">
      <alignment vertical="center"/>
    </xf>
    <xf numFmtId="0" fontId="20" fillId="0" borderId="30" xfId="35" applyFont="1" applyBorder="1">
      <alignment vertical="center"/>
    </xf>
    <xf numFmtId="0" fontId="20" fillId="0" borderId="0" xfId="35" applyFont="1">
      <alignment vertical="center"/>
    </xf>
    <xf numFmtId="0" fontId="20" fillId="0" borderId="0" xfId="35" applyFont="1" applyAlignment="1">
      <alignment horizontal="left" vertical="center" indent="2"/>
    </xf>
    <xf numFmtId="0" fontId="20" fillId="0" borderId="30" xfId="35" applyFont="1" applyBorder="1" applyAlignment="1">
      <alignment horizontal="left" vertical="center" indent="2"/>
    </xf>
    <xf numFmtId="177" fontId="20" fillId="21" borderId="60" xfId="34" applyNumberFormat="1" applyFont="1" applyFill="1" applyBorder="1" applyAlignment="1">
      <alignment vertical="center"/>
    </xf>
    <xf numFmtId="40" fontId="24" fillId="20" borderId="63" xfId="45" applyNumberFormat="1" applyFont="1" applyFill="1" applyBorder="1" applyAlignment="1">
      <alignment vertical="center" shrinkToFit="1"/>
    </xf>
    <xf numFmtId="40" fontId="24" fillId="20" borderId="45" xfId="45" applyNumberFormat="1" applyFont="1" applyFill="1" applyBorder="1" applyAlignment="1">
      <alignment vertical="center" shrinkToFit="1"/>
    </xf>
    <xf numFmtId="40" fontId="24" fillId="20" borderId="55" xfId="45" applyNumberFormat="1" applyFont="1" applyFill="1" applyBorder="1" applyAlignment="1">
      <alignment vertical="center" shrinkToFit="1"/>
    </xf>
    <xf numFmtId="40" fontId="24" fillId="19" borderId="63" xfId="45" applyNumberFormat="1" applyFont="1" applyFill="1" applyBorder="1" applyAlignment="1" applyProtection="1">
      <alignment vertical="center" shrinkToFit="1"/>
      <protection locked="0"/>
    </xf>
    <xf numFmtId="40" fontId="24" fillId="19" borderId="45" xfId="45" applyNumberFormat="1" applyFont="1" applyFill="1" applyBorder="1" applyAlignment="1" applyProtection="1">
      <alignment vertical="center" shrinkToFit="1"/>
      <protection locked="0"/>
    </xf>
    <xf numFmtId="40" fontId="24" fillId="19" borderId="55" xfId="45" applyNumberFormat="1" applyFont="1" applyFill="1" applyBorder="1" applyAlignment="1" applyProtection="1">
      <alignment vertical="center" shrinkToFit="1"/>
      <protection locked="0"/>
    </xf>
    <xf numFmtId="180" fontId="24" fillId="0" borderId="45" xfId="0" applyNumberFormat="1" applyFont="1" applyBorder="1" applyAlignment="1">
      <alignment horizontal="right" vertical="center"/>
    </xf>
    <xf numFmtId="177" fontId="20" fillId="0" borderId="44" xfId="34" applyNumberFormat="1" applyFont="1" applyBorder="1" applyAlignment="1">
      <alignment vertical="center"/>
    </xf>
    <xf numFmtId="180" fontId="0" fillId="0" borderId="0" xfId="0" applyNumberFormat="1" applyAlignment="1">
      <alignment horizontal="right" vertical="center"/>
    </xf>
    <xf numFmtId="180" fontId="24" fillId="0" borderId="10" xfId="0" applyNumberFormat="1" applyFont="1" applyBorder="1" applyAlignment="1">
      <alignment horizontal="right" vertical="center"/>
    </xf>
    <xf numFmtId="40" fontId="24" fillId="19" borderId="18" xfId="45" applyNumberFormat="1" applyFont="1" applyFill="1" applyBorder="1" applyAlignment="1" applyProtection="1">
      <alignment vertical="center" shrinkToFit="1"/>
      <protection locked="0"/>
    </xf>
    <xf numFmtId="38" fontId="0" fillId="0" borderId="0" xfId="45" applyFont="1" applyBorder="1" applyAlignment="1"/>
    <xf numFmtId="0" fontId="21" fillId="0" borderId="0" xfId="34" applyFont="1" applyAlignment="1">
      <alignment horizontal="center" vertical="center"/>
    </xf>
    <xf numFmtId="0" fontId="20" fillId="0" borderId="0" xfId="34" applyFont="1" applyAlignment="1">
      <alignment horizontal="left" vertical="center"/>
    </xf>
    <xf numFmtId="0" fontId="20" fillId="0" borderId="11" xfId="34" applyFont="1" applyBorder="1" applyAlignment="1">
      <alignment horizontal="center" vertical="center"/>
    </xf>
    <xf numFmtId="0" fontId="20" fillId="0" borderId="14" xfId="34" applyFont="1" applyBorder="1" applyAlignment="1">
      <alignment horizontal="center" vertical="center"/>
    </xf>
    <xf numFmtId="0" fontId="20" fillId="0" borderId="61" xfId="34" applyFont="1" applyBorder="1" applyAlignment="1">
      <alignment horizontal="center" vertical="center"/>
    </xf>
    <xf numFmtId="0" fontId="20" fillId="0" borderId="62" xfId="34" applyFont="1" applyBorder="1" applyAlignment="1">
      <alignment horizontal="center" vertical="center"/>
    </xf>
    <xf numFmtId="0" fontId="24" fillId="0" borderId="19" xfId="35" applyFont="1" applyBorder="1" applyAlignment="1">
      <alignment horizontal="center" vertical="center" shrinkToFit="1"/>
    </xf>
    <xf numFmtId="0" fontId="24" fillId="0" borderId="32" xfId="35" applyFont="1" applyBorder="1" applyAlignment="1">
      <alignment horizontal="center" vertical="center" shrinkToFit="1"/>
    </xf>
    <xf numFmtId="0" fontId="24" fillId="0" borderId="37" xfId="35" applyFont="1" applyBorder="1" applyAlignment="1">
      <alignment horizontal="center" vertical="center" shrinkToFit="1"/>
    </xf>
    <xf numFmtId="0" fontId="24" fillId="0" borderId="27" xfId="35" applyFont="1" applyBorder="1" applyAlignment="1">
      <alignment horizontal="center" vertical="center" shrinkToFit="1"/>
    </xf>
    <xf numFmtId="0" fontId="24" fillId="0" borderId="10" xfId="35" applyFont="1" applyBorder="1" applyAlignment="1">
      <alignment horizontal="center" vertical="center" shrinkToFit="1"/>
    </xf>
    <xf numFmtId="0" fontId="24" fillId="0" borderId="38" xfId="35" applyFont="1" applyBorder="1" applyAlignment="1">
      <alignment horizontal="center" vertical="center" shrinkToFit="1"/>
    </xf>
  </cellXfs>
  <cellStyles count="47">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41" xr:uid="{00000000-0005-0000-0000-00001E000000}"/>
    <cellStyle name="警告文" xfId="43" xr:uid="{00000000-0005-0000-0000-00001F000000}"/>
    <cellStyle name="桁区切り" xfId="45" builtinId="6"/>
    <cellStyle name="桁区切り 2" xfId="46" xr:uid="{00000000-0005-0000-0000-000021000000}"/>
    <cellStyle name="見出し 1" xfId="37" xr:uid="{00000000-0005-0000-0000-000022000000}"/>
    <cellStyle name="見出し 2" xfId="38" xr:uid="{00000000-0005-0000-0000-000023000000}"/>
    <cellStyle name="見出し 3" xfId="39" xr:uid="{00000000-0005-0000-0000-000024000000}"/>
    <cellStyle name="見出し 4" xfId="40" xr:uid="{00000000-0005-0000-0000-000025000000}"/>
    <cellStyle name="集計" xfId="44" xr:uid="{00000000-0005-0000-0000-000026000000}"/>
    <cellStyle name="出力" xfId="31" xr:uid="{00000000-0005-0000-0000-000027000000}"/>
    <cellStyle name="説明文" xfId="42" xr:uid="{00000000-0005-0000-0000-000028000000}"/>
    <cellStyle name="入力" xfId="30" xr:uid="{00000000-0005-0000-0000-000029000000}"/>
    <cellStyle name="標準" xfId="0" builtinId="0"/>
    <cellStyle name="標準 2" xfId="33" xr:uid="{00000000-0005-0000-0000-00002B000000}"/>
    <cellStyle name="標準_【参考】H24試算結果（久喜市）" xfId="34" xr:uid="{00000000-0005-0000-0000-00002C000000}"/>
    <cellStyle name="標準_入札書(特高Ａ)" xfId="35" xr:uid="{00000000-0005-0000-0000-00002D000000}"/>
    <cellStyle name="良い" xfId="3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2"/>
  <sheetViews>
    <sheetView tabSelected="1" view="pageBreakPreview" zoomScaleNormal="145" zoomScaleSheetLayoutView="100" workbookViewId="0">
      <selection activeCell="C20" sqref="C20"/>
    </sheetView>
  </sheetViews>
  <sheetFormatPr defaultRowHeight="12" x14ac:dyDescent="0.15"/>
  <cols>
    <col min="1" max="1" width="2.625" style="62" customWidth="1"/>
    <col min="2" max="2" width="3.625" style="62" customWidth="1"/>
    <col min="3" max="3" width="30.625" style="62" customWidth="1"/>
    <col min="4" max="4" width="36.125" style="62" customWidth="1"/>
    <col min="5" max="5" width="1.625" style="62" customWidth="1"/>
    <col min="6" max="6" width="8.5" style="62" customWidth="1"/>
    <col min="7" max="7" width="6.75" style="62" customWidth="1"/>
    <col min="8" max="11" width="18.625" style="62" customWidth="1"/>
    <col min="12" max="12" width="9" style="62" bestFit="1" customWidth="1"/>
    <col min="13" max="16384" width="9" style="62"/>
  </cols>
  <sheetData>
    <row r="1" spans="2:5" ht="24" x14ac:dyDescent="0.15">
      <c r="B1" s="108" t="s">
        <v>58</v>
      </c>
      <c r="C1" s="108"/>
      <c r="D1" s="108"/>
      <c r="E1" s="66"/>
    </row>
    <row r="2" spans="2:5" ht="13.5" customHeight="1" x14ac:dyDescent="0.15"/>
    <row r="3" spans="2:5" ht="13.5" customHeight="1" x14ac:dyDescent="0.15">
      <c r="B3" s="67" t="s">
        <v>63</v>
      </c>
      <c r="C3" s="68"/>
      <c r="D3" s="68"/>
    </row>
    <row r="4" spans="2:5" ht="7.5" customHeight="1" x14ac:dyDescent="0.15">
      <c r="C4" s="109"/>
      <c r="D4" s="109"/>
    </row>
    <row r="5" spans="2:5" ht="27" customHeight="1" x14ac:dyDescent="0.15">
      <c r="B5" s="110" t="s">
        <v>1</v>
      </c>
      <c r="C5" s="111"/>
      <c r="D5" s="69" t="s">
        <v>46</v>
      </c>
    </row>
    <row r="6" spans="2:5" ht="13.5" customHeight="1" x14ac:dyDescent="0.15">
      <c r="B6" s="70">
        <v>1</v>
      </c>
      <c r="C6" s="71" t="s">
        <v>44</v>
      </c>
      <c r="D6" s="65" t="str">
        <f>上下水道管理センター!J23</f>
        <v/>
      </c>
    </row>
    <row r="7" spans="2:5" ht="13.5" customHeight="1" x14ac:dyDescent="0.15">
      <c r="B7" s="72">
        <v>2</v>
      </c>
      <c r="C7" s="71" t="s">
        <v>17</v>
      </c>
      <c r="D7" s="65" t="str">
        <f>新宿浄水場!J23</f>
        <v/>
      </c>
    </row>
    <row r="8" spans="2:5" ht="13.5" customHeight="1" x14ac:dyDescent="0.15">
      <c r="B8" s="72">
        <v>3</v>
      </c>
      <c r="C8" s="73" t="s">
        <v>18</v>
      </c>
      <c r="D8" s="65" t="str">
        <f>今福浄水場!J23</f>
        <v/>
      </c>
    </row>
    <row r="9" spans="2:5" ht="13.5" customHeight="1" x14ac:dyDescent="0.15">
      <c r="B9" s="72">
        <v>4</v>
      </c>
      <c r="C9" s="73" t="s">
        <v>19</v>
      </c>
      <c r="D9" s="65" t="str">
        <f>仙波浄水場!J23</f>
        <v/>
      </c>
    </row>
    <row r="10" spans="2:5" ht="13.5" customHeight="1" x14ac:dyDescent="0.15">
      <c r="B10" s="72">
        <v>5</v>
      </c>
      <c r="C10" s="73" t="s">
        <v>20</v>
      </c>
      <c r="D10" s="65" t="str">
        <f>霞ケ関第二浄水場!J23</f>
        <v/>
      </c>
    </row>
    <row r="11" spans="2:5" ht="13.5" customHeight="1" x14ac:dyDescent="0.15">
      <c r="B11" s="74">
        <v>6</v>
      </c>
      <c r="C11" s="75" t="s">
        <v>45</v>
      </c>
      <c r="D11" s="65" t="str">
        <f>中福受水場!J23</f>
        <v/>
      </c>
    </row>
    <row r="12" spans="2:5" ht="13.5" customHeight="1" x14ac:dyDescent="0.15">
      <c r="B12" s="72">
        <v>7</v>
      </c>
      <c r="C12" s="73" t="s">
        <v>21</v>
      </c>
      <c r="D12" s="65" t="str">
        <f>霞ケ関第一浄水場!J23</f>
        <v/>
      </c>
    </row>
    <row r="13" spans="2:5" ht="13.5" customHeight="1" x14ac:dyDescent="0.15">
      <c r="B13" s="72">
        <v>8</v>
      </c>
      <c r="C13" s="73" t="s">
        <v>22</v>
      </c>
      <c r="D13" s="65" t="str">
        <f>伊佐沼浄水場!J23</f>
        <v/>
      </c>
    </row>
    <row r="14" spans="2:5" ht="13.5" customHeight="1" x14ac:dyDescent="0.15">
      <c r="B14" s="72">
        <v>9</v>
      </c>
      <c r="C14" s="73" t="s">
        <v>23</v>
      </c>
      <c r="D14" s="65" t="str">
        <f>郭町浄水場!J23</f>
        <v/>
      </c>
    </row>
    <row r="15" spans="2:5" ht="13.5" customHeight="1" x14ac:dyDescent="0.15">
      <c r="B15" s="72">
        <v>10</v>
      </c>
      <c r="C15" s="73" t="s">
        <v>25</v>
      </c>
      <c r="D15" s="65" t="str">
        <f>岸町下雨水排水ポンプ場!J23</f>
        <v/>
      </c>
    </row>
    <row r="16" spans="2:5" ht="13.5" customHeight="1" x14ac:dyDescent="0.15">
      <c r="B16" s="72">
        <v>11</v>
      </c>
      <c r="C16" s="73" t="s">
        <v>26</v>
      </c>
      <c r="D16" s="65" t="str">
        <f>鯨井雨水ポンプ場!J23</f>
        <v/>
      </c>
    </row>
    <row r="17" spans="2:4" ht="13.5" customHeight="1" x14ac:dyDescent="0.15">
      <c r="B17" s="72">
        <v>12</v>
      </c>
      <c r="C17" s="73" t="s">
        <v>27</v>
      </c>
      <c r="D17" s="65" t="str">
        <f>上新河岸雨水ポンプ場!J23</f>
        <v/>
      </c>
    </row>
    <row r="18" spans="2:4" ht="13.5" customHeight="1" x14ac:dyDescent="0.15">
      <c r="B18" s="72">
        <v>13</v>
      </c>
      <c r="C18" s="73" t="s">
        <v>28</v>
      </c>
      <c r="D18" s="65" t="str">
        <f>霞ケ関第二雨水ポンプ場!J23</f>
        <v/>
      </c>
    </row>
    <row r="19" spans="2:4" ht="13.5" customHeight="1" x14ac:dyDescent="0.15">
      <c r="B19" s="72">
        <v>14</v>
      </c>
      <c r="C19" s="73" t="s">
        <v>29</v>
      </c>
      <c r="D19" s="65" t="str">
        <f>中島雨水ポンプ場!J23</f>
        <v/>
      </c>
    </row>
    <row r="20" spans="2:4" ht="13.5" customHeight="1" x14ac:dyDescent="0.15">
      <c r="B20" s="72">
        <v>15</v>
      </c>
      <c r="C20" s="73" t="s">
        <v>30</v>
      </c>
      <c r="D20" s="65" t="str">
        <f>月吉汚水中継ポンプ場!J23</f>
        <v/>
      </c>
    </row>
    <row r="21" spans="2:4" ht="13.5" customHeight="1" x14ac:dyDescent="0.15">
      <c r="B21" s="72">
        <v>16</v>
      </c>
      <c r="C21" s="73" t="s">
        <v>31</v>
      </c>
      <c r="D21" s="65" t="str">
        <f>芳野台汚水中継ポンプ場!J23</f>
        <v/>
      </c>
    </row>
    <row r="22" spans="2:4" ht="13.5" customHeight="1" thickBot="1" x14ac:dyDescent="0.2">
      <c r="B22" s="72">
        <v>17</v>
      </c>
      <c r="C22" s="73" t="s">
        <v>64</v>
      </c>
      <c r="D22" s="103"/>
    </row>
    <row r="23" spans="2:4" ht="13.5" customHeight="1" thickTop="1" thickBot="1" x14ac:dyDescent="0.2">
      <c r="B23" s="112" t="s">
        <v>61</v>
      </c>
      <c r="C23" s="113"/>
      <c r="D23" s="95" t="str">
        <f>IF(D6="","",SUM(D6:D21))</f>
        <v/>
      </c>
    </row>
    <row r="24" spans="2:4" ht="13.5" customHeight="1" x14ac:dyDescent="0.15"/>
    <row r="25" spans="2:4" ht="13.5" customHeight="1" x14ac:dyDescent="0.15">
      <c r="B25" s="62" t="s">
        <v>59</v>
      </c>
      <c r="C25" s="76"/>
      <c r="D25" s="76"/>
    </row>
    <row r="26" spans="2:4" ht="13.5" customHeight="1" x14ac:dyDescent="0.15"/>
    <row r="27" spans="2:4" ht="13.5" customHeight="1" x14ac:dyDescent="0.15"/>
    <row r="28" spans="2:4" ht="13.5" customHeight="1" x14ac:dyDescent="0.15"/>
    <row r="29" spans="2:4" ht="13.5" customHeight="1" x14ac:dyDescent="0.15"/>
    <row r="30" spans="2:4" ht="13.5" customHeight="1" x14ac:dyDescent="0.15"/>
    <row r="31" spans="2:4" ht="13.5" customHeight="1" x14ac:dyDescent="0.15"/>
    <row r="32" spans="2:4" ht="13.5" customHeight="1" x14ac:dyDescent="0.15"/>
  </sheetData>
  <mergeCells count="4">
    <mergeCell ref="B1:D1"/>
    <mergeCell ref="C4:D4"/>
    <mergeCell ref="B5:C5"/>
    <mergeCell ref="B23:C23"/>
  </mergeCells>
  <phoneticPr fontId="19"/>
  <printOptions horizontalCentered="1"/>
  <pageMargins left="0.39370078740157483" right="0.39370078740157483" top="0.59055118110236227" bottom="0" header="0" footer="0"/>
  <pageSetup paperSize="9" scale="150"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54"/>
  <sheetViews>
    <sheetView view="pageBreakPreview"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9"/>
      <c r="I3" s="19"/>
      <c r="J3" s="19"/>
    </row>
    <row r="4" spans="2:13" s="2" customFormat="1" ht="15.75" customHeight="1" x14ac:dyDescent="0.15">
      <c r="B4" s="7" t="s">
        <v>0</v>
      </c>
      <c r="C4" s="30" t="s">
        <v>23</v>
      </c>
      <c r="D4" s="16"/>
      <c r="E4" s="16"/>
      <c r="F4" s="19"/>
      <c r="G4" s="19"/>
      <c r="H4" s="61"/>
      <c r="I4" s="61"/>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50</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72</v>
      </c>
      <c r="D11" s="77"/>
      <c r="E11" s="43">
        <v>100</v>
      </c>
      <c r="F11" s="44" t="str">
        <f>IF(D11="","",ROUNDDOWN(C11*D11*(185-E11)/100,2))</f>
        <v/>
      </c>
      <c r="G11" s="78">
        <v>13000</v>
      </c>
      <c r="H11" s="99"/>
      <c r="I11" s="53" t="str">
        <f t="shared" ref="I11:I14" si="0">IF(H11="","",ROUNDDOWN(G11*H11,2))</f>
        <v/>
      </c>
      <c r="J11" s="45" t="str">
        <f>IF(D11="","",ROUNDDOWN(F11+I11,0))</f>
        <v/>
      </c>
      <c r="M11" s="104"/>
    </row>
    <row r="12" spans="2:13" ht="20.100000000000001" customHeight="1" x14ac:dyDescent="0.15">
      <c r="B12" s="40" t="s">
        <v>68</v>
      </c>
      <c r="C12" s="41">
        <v>72</v>
      </c>
      <c r="D12" s="46" t="str">
        <f>IF(D$11="","",D$11)</f>
        <v/>
      </c>
      <c r="E12" s="43">
        <v>100</v>
      </c>
      <c r="F12" s="44" t="str">
        <f t="shared" ref="F12:F22" si="1">IF(D12="","",ROUNDDOWN(C12*D12*(185-E12)/100,2))</f>
        <v/>
      </c>
      <c r="G12" s="78">
        <v>13000</v>
      </c>
      <c r="H12" s="100"/>
      <c r="I12" s="53" t="str">
        <f t="shared" si="0"/>
        <v/>
      </c>
      <c r="J12" s="45" t="str">
        <f t="shared" ref="J12:J22" si="2">IF(D12="","",ROUNDDOWN(F12+I12,0))</f>
        <v/>
      </c>
      <c r="M12" s="104"/>
    </row>
    <row r="13" spans="2:13" ht="20.100000000000001" customHeight="1" x14ac:dyDescent="0.15">
      <c r="B13" s="40" t="s">
        <v>70</v>
      </c>
      <c r="C13" s="41">
        <v>72</v>
      </c>
      <c r="D13" s="46" t="str">
        <f t="shared" ref="D13:D22" si="3">IF(D$11="","",D$11)</f>
        <v/>
      </c>
      <c r="E13" s="43">
        <v>100</v>
      </c>
      <c r="F13" s="44" t="str">
        <f t="shared" si="1"/>
        <v/>
      </c>
      <c r="G13" s="78">
        <v>13000</v>
      </c>
      <c r="H13" s="100"/>
      <c r="I13" s="53" t="str">
        <f t="shared" si="0"/>
        <v/>
      </c>
      <c r="J13" s="45" t="str">
        <f t="shared" si="2"/>
        <v/>
      </c>
      <c r="M13" s="104"/>
    </row>
    <row r="14" spans="2:13" ht="20.100000000000001" customHeight="1" x14ac:dyDescent="0.15">
      <c r="B14" s="40" t="s">
        <v>72</v>
      </c>
      <c r="C14" s="64">
        <v>72</v>
      </c>
      <c r="D14" s="46" t="str">
        <f t="shared" si="3"/>
        <v/>
      </c>
      <c r="E14" s="43">
        <v>100</v>
      </c>
      <c r="F14" s="44" t="str">
        <f t="shared" si="1"/>
        <v/>
      </c>
      <c r="G14" s="60">
        <v>13000</v>
      </c>
      <c r="H14" s="100"/>
      <c r="I14" s="53" t="str">
        <f t="shared" si="0"/>
        <v/>
      </c>
      <c r="J14" s="45" t="str">
        <f t="shared" si="2"/>
        <v/>
      </c>
      <c r="M14" s="104"/>
    </row>
    <row r="15" spans="2:13" ht="20.100000000000001" customHeight="1" x14ac:dyDescent="0.15">
      <c r="B15" s="40" t="s">
        <v>74</v>
      </c>
      <c r="C15" s="41">
        <v>72</v>
      </c>
      <c r="D15" s="46" t="str">
        <f t="shared" si="3"/>
        <v/>
      </c>
      <c r="E15" s="43">
        <v>100</v>
      </c>
      <c r="F15" s="44" t="str">
        <f t="shared" si="1"/>
        <v/>
      </c>
      <c r="G15" s="60">
        <v>13000</v>
      </c>
      <c r="H15" s="100"/>
      <c r="I15" s="53" t="str">
        <f>IF(H15="","",ROUNDDOWN(G15*H15,2))</f>
        <v/>
      </c>
      <c r="J15" s="45" t="str">
        <f t="shared" si="2"/>
        <v/>
      </c>
      <c r="M15" s="104"/>
    </row>
    <row r="16" spans="2:13" ht="20.100000000000001" customHeight="1" x14ac:dyDescent="0.15">
      <c r="B16" s="40" t="s">
        <v>76</v>
      </c>
      <c r="C16" s="41">
        <v>72</v>
      </c>
      <c r="D16" s="46" t="str">
        <f t="shared" si="3"/>
        <v/>
      </c>
      <c r="E16" s="43">
        <v>100</v>
      </c>
      <c r="F16" s="44" t="str">
        <f t="shared" si="1"/>
        <v/>
      </c>
      <c r="G16" s="60">
        <v>13000</v>
      </c>
      <c r="H16" s="100"/>
      <c r="I16" s="53" t="str">
        <f t="shared" ref="I16:I22" si="4">IF(H16="","",ROUNDDOWN(G16*H16,2))</f>
        <v/>
      </c>
      <c r="J16" s="45" t="str">
        <f t="shared" si="2"/>
        <v/>
      </c>
      <c r="M16" s="104"/>
    </row>
    <row r="17" spans="2:13" ht="20.100000000000001" customHeight="1" x14ac:dyDescent="0.15">
      <c r="B17" s="40" t="s">
        <v>78</v>
      </c>
      <c r="C17" s="64">
        <v>72</v>
      </c>
      <c r="D17" s="46" t="str">
        <f t="shared" si="3"/>
        <v/>
      </c>
      <c r="E17" s="43">
        <v>100</v>
      </c>
      <c r="F17" s="44" t="str">
        <f t="shared" si="1"/>
        <v/>
      </c>
      <c r="G17" s="63">
        <v>13000</v>
      </c>
      <c r="H17" s="100"/>
      <c r="I17" s="53" t="str">
        <f t="shared" si="4"/>
        <v/>
      </c>
      <c r="J17" s="45" t="str">
        <f t="shared" si="2"/>
        <v/>
      </c>
      <c r="M17" s="104"/>
    </row>
    <row r="18" spans="2:13" ht="20.100000000000001" customHeight="1" x14ac:dyDescent="0.15">
      <c r="B18" s="40" t="s">
        <v>80</v>
      </c>
      <c r="C18" s="41">
        <v>72</v>
      </c>
      <c r="D18" s="46" t="str">
        <f t="shared" si="3"/>
        <v/>
      </c>
      <c r="E18" s="43">
        <v>100</v>
      </c>
      <c r="F18" s="44" t="str">
        <f t="shared" si="1"/>
        <v/>
      </c>
      <c r="G18" s="60">
        <v>13000</v>
      </c>
      <c r="H18" s="100"/>
      <c r="I18" s="53" t="str">
        <f t="shared" si="4"/>
        <v/>
      </c>
      <c r="J18" s="45" t="str">
        <f t="shared" si="2"/>
        <v/>
      </c>
      <c r="M18" s="104"/>
    </row>
    <row r="19" spans="2:13" ht="20.100000000000001" customHeight="1" x14ac:dyDescent="0.15">
      <c r="B19" s="40" t="s">
        <v>82</v>
      </c>
      <c r="C19" s="41">
        <v>72</v>
      </c>
      <c r="D19" s="46" t="str">
        <f t="shared" si="3"/>
        <v/>
      </c>
      <c r="E19" s="43">
        <v>100</v>
      </c>
      <c r="F19" s="44" t="str">
        <f t="shared" si="1"/>
        <v/>
      </c>
      <c r="G19" s="60">
        <v>13000</v>
      </c>
      <c r="H19" s="100"/>
      <c r="I19" s="53" t="str">
        <f t="shared" si="4"/>
        <v/>
      </c>
      <c r="J19" s="45" t="str">
        <f t="shared" si="2"/>
        <v/>
      </c>
      <c r="M19" s="104"/>
    </row>
    <row r="20" spans="2:13" ht="20.100000000000001" customHeight="1" x14ac:dyDescent="0.15">
      <c r="B20" s="40" t="s">
        <v>84</v>
      </c>
      <c r="C20" s="64">
        <v>72</v>
      </c>
      <c r="D20" s="46" t="str">
        <f t="shared" si="3"/>
        <v/>
      </c>
      <c r="E20" s="43">
        <v>100</v>
      </c>
      <c r="F20" s="44" t="str">
        <f t="shared" si="1"/>
        <v/>
      </c>
      <c r="G20" s="60">
        <v>14000</v>
      </c>
      <c r="H20" s="100"/>
      <c r="I20" s="53" t="str">
        <f t="shared" si="4"/>
        <v/>
      </c>
      <c r="J20" s="45" t="str">
        <f t="shared" si="2"/>
        <v/>
      </c>
      <c r="M20" s="104"/>
    </row>
    <row r="21" spans="2:13" ht="20.100000000000001" customHeight="1" x14ac:dyDescent="0.15">
      <c r="B21" s="40" t="s">
        <v>88</v>
      </c>
      <c r="C21" s="41">
        <v>72</v>
      </c>
      <c r="D21" s="46" t="str">
        <f t="shared" si="3"/>
        <v/>
      </c>
      <c r="E21" s="43">
        <v>100</v>
      </c>
      <c r="F21" s="44" t="str">
        <f t="shared" si="1"/>
        <v/>
      </c>
      <c r="G21" s="80">
        <v>13000</v>
      </c>
      <c r="H21" s="100"/>
      <c r="I21" s="53" t="str">
        <f t="shared" si="4"/>
        <v/>
      </c>
      <c r="J21" s="45" t="str">
        <f t="shared" si="2"/>
        <v/>
      </c>
      <c r="M21" s="104"/>
    </row>
    <row r="22" spans="2:13" ht="20.100000000000001" customHeight="1" thickBot="1" x14ac:dyDescent="0.2">
      <c r="B22" s="40" t="s">
        <v>89</v>
      </c>
      <c r="C22" s="41">
        <v>72</v>
      </c>
      <c r="D22" s="46" t="str">
        <f t="shared" si="3"/>
        <v/>
      </c>
      <c r="E22" s="43">
        <v>100</v>
      </c>
      <c r="F22" s="44" t="str">
        <f t="shared" si="1"/>
        <v/>
      </c>
      <c r="G22" s="80">
        <v>12000</v>
      </c>
      <c r="H22" s="101"/>
      <c r="I22" s="53" t="str">
        <f t="shared" si="4"/>
        <v/>
      </c>
      <c r="J22" s="45" t="str">
        <f t="shared" si="2"/>
        <v/>
      </c>
      <c r="M22" s="104"/>
    </row>
    <row r="23" spans="2:13" ht="20.100000000000001" customHeight="1" thickBot="1" x14ac:dyDescent="0.2">
      <c r="B23" s="47" t="s">
        <v>2</v>
      </c>
      <c r="C23" s="54"/>
      <c r="D23" s="55"/>
      <c r="E23" s="56"/>
      <c r="F23" s="57"/>
      <c r="G23" s="48">
        <f>SUM(G11:G22)</f>
        <v>156000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J54"/>
  <sheetViews>
    <sheetView view="pageBreakPreview" topLeftCell="A13"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0" ht="15.75" customHeight="1" x14ac:dyDescent="0.15">
      <c r="J1" s="24"/>
    </row>
    <row r="2" spans="2:10" ht="24.75" customHeight="1" x14ac:dyDescent="0.15">
      <c r="B2" s="6" t="s">
        <v>60</v>
      </c>
      <c r="C2" s="6"/>
      <c r="D2" s="6"/>
      <c r="E2" s="6"/>
      <c r="F2" s="6"/>
      <c r="G2" s="6"/>
      <c r="H2" s="6"/>
      <c r="I2" s="6"/>
      <c r="J2" s="6"/>
    </row>
    <row r="3" spans="2:10" s="2" customFormat="1" ht="15.75" customHeight="1" x14ac:dyDescent="0.15">
      <c r="B3" s="7" t="s">
        <v>4</v>
      </c>
      <c r="C3" s="12" t="s">
        <v>65</v>
      </c>
      <c r="D3" s="12"/>
      <c r="E3" s="12"/>
      <c r="F3" s="12"/>
      <c r="G3" s="12"/>
      <c r="H3" s="19"/>
      <c r="I3" s="19"/>
      <c r="J3" s="19"/>
    </row>
    <row r="4" spans="2:10" s="2" customFormat="1" ht="15.75" customHeight="1" x14ac:dyDescent="0.15">
      <c r="B4" s="7" t="s">
        <v>0</v>
      </c>
      <c r="C4" s="30" t="s">
        <v>25</v>
      </c>
      <c r="D4" s="16"/>
      <c r="E4" s="16"/>
      <c r="F4" s="19"/>
      <c r="G4" s="19"/>
      <c r="H4" s="61"/>
      <c r="I4" s="61"/>
      <c r="J4" s="19"/>
    </row>
    <row r="5" spans="2:10" ht="7.5" customHeight="1" thickBot="1" x14ac:dyDescent="0.2"/>
    <row r="6" spans="2:10" ht="15.75" customHeight="1" x14ac:dyDescent="0.15">
      <c r="B6" s="34"/>
      <c r="C6" s="114" t="s">
        <v>6</v>
      </c>
      <c r="D6" s="115"/>
      <c r="E6" s="115"/>
      <c r="F6" s="116"/>
      <c r="G6" s="114" t="s">
        <v>7</v>
      </c>
      <c r="H6" s="115"/>
      <c r="I6" s="116"/>
      <c r="J6" s="35"/>
    </row>
    <row r="7" spans="2:10" ht="15.75" customHeight="1" x14ac:dyDescent="0.15">
      <c r="B7" s="8"/>
      <c r="C7" s="117"/>
      <c r="D7" s="118"/>
      <c r="E7" s="118"/>
      <c r="F7" s="119"/>
      <c r="G7" s="117"/>
      <c r="H7" s="118"/>
      <c r="I7" s="119"/>
      <c r="J7" s="25" t="s">
        <v>5</v>
      </c>
    </row>
    <row r="8" spans="2:10" s="3" customFormat="1" ht="23.85" customHeight="1" x14ac:dyDescent="0.15">
      <c r="B8" s="8" t="s">
        <v>8</v>
      </c>
      <c r="C8" s="50" t="s">
        <v>9</v>
      </c>
      <c r="D8" s="36" t="s">
        <v>10</v>
      </c>
      <c r="E8" s="37" t="s">
        <v>12</v>
      </c>
      <c r="F8" s="38" t="s">
        <v>13</v>
      </c>
      <c r="G8" s="8" t="s">
        <v>14</v>
      </c>
      <c r="H8" s="36" t="s">
        <v>10</v>
      </c>
      <c r="I8" s="18" t="s">
        <v>50</v>
      </c>
      <c r="J8" s="39"/>
    </row>
    <row r="9" spans="2:10" s="4" customFormat="1" ht="15.75" customHeight="1" x14ac:dyDescent="0.15">
      <c r="B9" s="8"/>
      <c r="C9" s="13" t="s">
        <v>40</v>
      </c>
      <c r="D9" s="17" t="s">
        <v>15</v>
      </c>
      <c r="E9" s="18" t="s">
        <v>41</v>
      </c>
      <c r="F9" s="20" t="s">
        <v>16</v>
      </c>
      <c r="G9" s="8" t="s">
        <v>42</v>
      </c>
      <c r="H9" s="17" t="s">
        <v>11</v>
      </c>
      <c r="I9" s="18" t="s">
        <v>16</v>
      </c>
      <c r="J9" s="25" t="s">
        <v>16</v>
      </c>
    </row>
    <row r="10" spans="2:10" s="4" customFormat="1" ht="30" customHeight="1" thickBot="1" x14ac:dyDescent="0.2">
      <c r="B10" s="8"/>
      <c r="C10" s="8" t="s">
        <v>33</v>
      </c>
      <c r="D10" s="17" t="s">
        <v>34</v>
      </c>
      <c r="E10" s="18" t="s">
        <v>35</v>
      </c>
      <c r="F10" s="51" t="s">
        <v>36</v>
      </c>
      <c r="G10" s="8" t="s">
        <v>37</v>
      </c>
      <c r="H10" s="17" t="s">
        <v>38</v>
      </c>
      <c r="I10" s="18" t="s">
        <v>39</v>
      </c>
      <c r="J10" s="52" t="s">
        <v>47</v>
      </c>
    </row>
    <row r="11" spans="2:10" ht="20.100000000000001" customHeight="1" thickBot="1" x14ac:dyDescent="0.2">
      <c r="B11" s="40" t="s">
        <v>66</v>
      </c>
      <c r="C11" s="64">
        <v>54</v>
      </c>
      <c r="D11" s="77"/>
      <c r="E11" s="43">
        <v>100</v>
      </c>
      <c r="F11" s="44" t="str">
        <f>IF(D11="","",ROUNDDOWN(C11*D11*(185-E11)/100,2))</f>
        <v/>
      </c>
      <c r="G11" s="78">
        <v>1100</v>
      </c>
      <c r="H11" s="99"/>
      <c r="I11" s="53" t="str">
        <f t="shared" ref="I11:I14" si="0">IF(H11="","",ROUNDDOWN(G11*H11,2))</f>
        <v/>
      </c>
      <c r="J11" s="45" t="str">
        <f>IF(D11="","",ROUNDDOWN(F11+I11,0))</f>
        <v/>
      </c>
    </row>
    <row r="12" spans="2:10" ht="20.100000000000001" customHeight="1" x14ac:dyDescent="0.15">
      <c r="B12" s="40" t="s">
        <v>68</v>
      </c>
      <c r="C12" s="41">
        <v>54</v>
      </c>
      <c r="D12" s="46" t="str">
        <f>IF(D$11="","",D$11)</f>
        <v/>
      </c>
      <c r="E12" s="43">
        <v>100</v>
      </c>
      <c r="F12" s="44" t="str">
        <f t="shared" ref="F12:F21" si="1">IF(D12="","",ROUNDDOWN(C12*D12*(185-E12)/100,2))</f>
        <v/>
      </c>
      <c r="G12" s="78">
        <v>850</v>
      </c>
      <c r="H12" s="100"/>
      <c r="I12" s="53" t="str">
        <f t="shared" si="0"/>
        <v/>
      </c>
      <c r="J12" s="45" t="str">
        <f t="shared" ref="J12:J22" si="2">IF(D12="","",ROUNDDOWN(F12+I12,0))</f>
        <v/>
      </c>
    </row>
    <row r="13" spans="2:10" ht="20.100000000000001" customHeight="1" x14ac:dyDescent="0.15">
      <c r="B13" s="40" t="s">
        <v>70</v>
      </c>
      <c r="C13" s="41">
        <v>54</v>
      </c>
      <c r="D13" s="46" t="str">
        <f t="shared" ref="D13:D22" si="3">IF(D$11="","",D$11)</f>
        <v/>
      </c>
      <c r="E13" s="43">
        <v>100</v>
      </c>
      <c r="F13" s="44" t="str">
        <f t="shared" si="1"/>
        <v/>
      </c>
      <c r="G13" s="78">
        <v>710</v>
      </c>
      <c r="H13" s="100"/>
      <c r="I13" s="53" t="str">
        <f t="shared" si="0"/>
        <v/>
      </c>
      <c r="J13" s="45" t="str">
        <f t="shared" si="2"/>
        <v/>
      </c>
    </row>
    <row r="14" spans="2:10" ht="20.100000000000001" customHeight="1" x14ac:dyDescent="0.15">
      <c r="B14" s="40" t="s">
        <v>72</v>
      </c>
      <c r="C14" s="64">
        <v>54</v>
      </c>
      <c r="D14" s="46" t="str">
        <f t="shared" si="3"/>
        <v/>
      </c>
      <c r="E14" s="43">
        <v>100</v>
      </c>
      <c r="F14" s="44" t="str">
        <f t="shared" si="1"/>
        <v/>
      </c>
      <c r="G14" s="60">
        <v>680</v>
      </c>
      <c r="H14" s="100"/>
      <c r="I14" s="53" t="str">
        <f t="shared" si="0"/>
        <v/>
      </c>
      <c r="J14" s="45" t="str">
        <f t="shared" si="2"/>
        <v/>
      </c>
    </row>
    <row r="15" spans="2:10" ht="20.100000000000001" customHeight="1" x14ac:dyDescent="0.15">
      <c r="B15" s="40" t="s">
        <v>74</v>
      </c>
      <c r="C15" s="41">
        <v>54</v>
      </c>
      <c r="D15" s="46" t="str">
        <f t="shared" si="3"/>
        <v/>
      </c>
      <c r="E15" s="43">
        <v>100</v>
      </c>
      <c r="F15" s="44" t="str">
        <f t="shared" si="1"/>
        <v/>
      </c>
      <c r="G15" s="60">
        <v>720</v>
      </c>
      <c r="H15" s="100"/>
      <c r="I15" s="53" t="str">
        <f>IF(H15="","",ROUNDDOWN(G15*H15,2))</f>
        <v/>
      </c>
      <c r="J15" s="45" t="str">
        <f t="shared" si="2"/>
        <v/>
      </c>
    </row>
    <row r="16" spans="2:10" ht="20.100000000000001" customHeight="1" x14ac:dyDescent="0.15">
      <c r="B16" s="40" t="s">
        <v>76</v>
      </c>
      <c r="C16" s="41">
        <v>54</v>
      </c>
      <c r="D16" s="46" t="str">
        <f t="shared" si="3"/>
        <v/>
      </c>
      <c r="E16" s="43">
        <v>100</v>
      </c>
      <c r="F16" s="44" t="str">
        <f t="shared" si="1"/>
        <v/>
      </c>
      <c r="G16" s="60">
        <v>750</v>
      </c>
      <c r="H16" s="100"/>
      <c r="I16" s="53" t="str">
        <f t="shared" ref="I16:I22" si="4">IF(H16="","",ROUNDDOWN(G16*H16,2))</f>
        <v/>
      </c>
      <c r="J16" s="45" t="str">
        <f t="shared" si="2"/>
        <v/>
      </c>
    </row>
    <row r="17" spans="2:10" ht="20.100000000000001" customHeight="1" x14ac:dyDescent="0.15">
      <c r="B17" s="40" t="s">
        <v>78</v>
      </c>
      <c r="C17" s="64">
        <v>54</v>
      </c>
      <c r="D17" s="46" t="str">
        <f t="shared" si="3"/>
        <v/>
      </c>
      <c r="E17" s="43">
        <v>100</v>
      </c>
      <c r="F17" s="44" t="str">
        <f t="shared" si="1"/>
        <v/>
      </c>
      <c r="G17" s="63">
        <v>700</v>
      </c>
      <c r="H17" s="100"/>
      <c r="I17" s="53" t="str">
        <f t="shared" si="4"/>
        <v/>
      </c>
      <c r="J17" s="45" t="str">
        <f t="shared" si="2"/>
        <v/>
      </c>
    </row>
    <row r="18" spans="2:10" ht="20.100000000000001" customHeight="1" x14ac:dyDescent="0.15">
      <c r="B18" s="40" t="s">
        <v>80</v>
      </c>
      <c r="C18" s="41">
        <v>54</v>
      </c>
      <c r="D18" s="46" t="str">
        <f t="shared" si="3"/>
        <v/>
      </c>
      <c r="E18" s="43">
        <v>100</v>
      </c>
      <c r="F18" s="44" t="str">
        <f t="shared" si="1"/>
        <v/>
      </c>
      <c r="G18" s="60">
        <v>940</v>
      </c>
      <c r="H18" s="100"/>
      <c r="I18" s="53" t="str">
        <f t="shared" si="4"/>
        <v/>
      </c>
      <c r="J18" s="45" t="str">
        <f t="shared" si="2"/>
        <v/>
      </c>
    </row>
    <row r="19" spans="2:10" ht="20.100000000000001" customHeight="1" x14ac:dyDescent="0.15">
      <c r="B19" s="40" t="s">
        <v>82</v>
      </c>
      <c r="C19" s="41">
        <v>54</v>
      </c>
      <c r="D19" s="46" t="str">
        <f t="shared" si="3"/>
        <v/>
      </c>
      <c r="E19" s="43">
        <v>100</v>
      </c>
      <c r="F19" s="44" t="str">
        <f t="shared" si="1"/>
        <v/>
      </c>
      <c r="G19" s="60">
        <v>830</v>
      </c>
      <c r="H19" s="100"/>
      <c r="I19" s="53" t="str">
        <f t="shared" si="4"/>
        <v/>
      </c>
      <c r="J19" s="45" t="str">
        <f t="shared" si="2"/>
        <v/>
      </c>
    </row>
    <row r="20" spans="2:10" ht="20.100000000000001" customHeight="1" x14ac:dyDescent="0.15">
      <c r="B20" s="40" t="s">
        <v>84</v>
      </c>
      <c r="C20" s="64">
        <v>54</v>
      </c>
      <c r="D20" s="46" t="str">
        <f t="shared" si="3"/>
        <v/>
      </c>
      <c r="E20" s="43">
        <v>100</v>
      </c>
      <c r="F20" s="44" t="str">
        <f t="shared" si="1"/>
        <v/>
      </c>
      <c r="G20" s="60">
        <v>1300</v>
      </c>
      <c r="H20" s="100"/>
      <c r="I20" s="53" t="str">
        <f t="shared" si="4"/>
        <v/>
      </c>
      <c r="J20" s="45" t="str">
        <f t="shared" si="2"/>
        <v/>
      </c>
    </row>
    <row r="21" spans="2:10" ht="20.100000000000001" customHeight="1" x14ac:dyDescent="0.15">
      <c r="B21" s="40" t="s">
        <v>88</v>
      </c>
      <c r="C21" s="41">
        <v>54</v>
      </c>
      <c r="D21" s="46" t="str">
        <f t="shared" si="3"/>
        <v/>
      </c>
      <c r="E21" s="43">
        <v>100</v>
      </c>
      <c r="F21" s="44" t="str">
        <f t="shared" si="1"/>
        <v/>
      </c>
      <c r="G21" s="80">
        <v>1400</v>
      </c>
      <c r="H21" s="100"/>
      <c r="I21" s="53" t="str">
        <f t="shared" si="4"/>
        <v/>
      </c>
      <c r="J21" s="45" t="str">
        <f t="shared" si="2"/>
        <v/>
      </c>
    </row>
    <row r="22" spans="2:10" ht="20.100000000000001" customHeight="1" thickBot="1" x14ac:dyDescent="0.2">
      <c r="B22" s="40" t="s">
        <v>89</v>
      </c>
      <c r="C22" s="41">
        <v>54</v>
      </c>
      <c r="D22" s="46" t="str">
        <f t="shared" si="3"/>
        <v/>
      </c>
      <c r="E22" s="43">
        <v>100</v>
      </c>
      <c r="F22" s="44" t="str">
        <f>IF(D22="","",ROUNDDOWN(C22*D22*(185-E22)/100,2))</f>
        <v/>
      </c>
      <c r="G22" s="80">
        <v>1200</v>
      </c>
      <c r="H22" s="101"/>
      <c r="I22" s="53" t="str">
        <f t="shared" si="4"/>
        <v/>
      </c>
      <c r="J22" s="45" t="str">
        <f t="shared" si="2"/>
        <v/>
      </c>
    </row>
    <row r="23" spans="2:10" ht="20.100000000000001" customHeight="1" thickBot="1" x14ac:dyDescent="0.2">
      <c r="B23" s="47" t="s">
        <v>2</v>
      </c>
      <c r="C23" s="54"/>
      <c r="D23" s="55"/>
      <c r="E23" s="56"/>
      <c r="F23" s="57"/>
      <c r="G23" s="48">
        <f>SUM(G11:G22)</f>
        <v>11180</v>
      </c>
      <c r="H23" s="58"/>
      <c r="I23" s="59"/>
      <c r="J23" s="49" t="str">
        <f>IF(D11="","",SUM(J11:J22))</f>
        <v/>
      </c>
    </row>
    <row r="24" spans="2:10" ht="9" customHeight="1" x14ac:dyDescent="0.15">
      <c r="B24" s="9"/>
      <c r="C24" s="14"/>
      <c r="D24" s="14"/>
      <c r="E24" s="14"/>
      <c r="F24" s="21"/>
      <c r="G24" s="22"/>
      <c r="H24" s="23"/>
      <c r="I24" s="23"/>
      <c r="J24" s="23"/>
    </row>
    <row r="25" spans="2:10" ht="9" customHeight="1" x14ac:dyDescent="0.15"/>
    <row r="26" spans="2:10" s="5" customFormat="1" ht="6" customHeight="1" x14ac:dyDescent="0.15">
      <c r="B26" s="10"/>
      <c r="C26" s="15"/>
      <c r="D26" s="15"/>
      <c r="E26" s="15"/>
      <c r="F26" s="15"/>
      <c r="G26" s="15"/>
      <c r="H26" s="15"/>
      <c r="I26" s="15"/>
      <c r="J26" s="26"/>
    </row>
    <row r="27" spans="2:10" ht="15.75" customHeight="1" x14ac:dyDescent="0.15">
      <c r="B27" s="11" t="s">
        <v>52</v>
      </c>
      <c r="C27" s="62"/>
      <c r="D27" s="62"/>
      <c r="E27" s="62"/>
      <c r="F27" s="62"/>
      <c r="G27" s="62"/>
      <c r="H27" s="62"/>
      <c r="I27" s="62"/>
      <c r="J27" s="27"/>
    </row>
    <row r="28" spans="2:10" ht="6" customHeight="1" x14ac:dyDescent="0.15">
      <c r="B28" s="11"/>
      <c r="C28" s="62"/>
      <c r="D28" s="62"/>
      <c r="E28" s="62"/>
      <c r="F28" s="62"/>
      <c r="G28" s="62"/>
      <c r="H28" s="62"/>
      <c r="I28" s="62"/>
      <c r="J28" s="27"/>
    </row>
    <row r="29" spans="2:10" ht="15.75" customHeight="1" x14ac:dyDescent="0.15">
      <c r="B29" s="85" t="s">
        <v>51</v>
      </c>
      <c r="C29" s="32"/>
      <c r="D29" s="62"/>
      <c r="E29" s="62"/>
      <c r="F29" s="62"/>
      <c r="G29" s="62"/>
      <c r="H29" s="62"/>
      <c r="I29" s="62"/>
      <c r="J29" s="28"/>
    </row>
    <row r="30" spans="2:10" ht="6" customHeight="1" x14ac:dyDescent="0.15">
      <c r="B30" s="33"/>
      <c r="C30" s="32"/>
      <c r="D30" s="62"/>
      <c r="E30" s="62"/>
      <c r="F30" s="62"/>
      <c r="G30" s="62"/>
      <c r="H30" s="62"/>
      <c r="I30" s="62"/>
      <c r="J30" s="27"/>
    </row>
    <row r="31" spans="2:10" ht="15.75" customHeight="1" x14ac:dyDescent="0.15">
      <c r="B31" s="85" t="s">
        <v>53</v>
      </c>
      <c r="C31" s="32"/>
      <c r="D31" s="62"/>
      <c r="E31" s="62"/>
      <c r="F31" s="62"/>
      <c r="G31" s="62"/>
      <c r="H31" s="62"/>
      <c r="I31" s="62"/>
      <c r="J31" s="27"/>
    </row>
    <row r="32" spans="2:10"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54"/>
  <sheetViews>
    <sheetView view="pageBreakPreview" topLeftCell="A11"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9"/>
      <c r="I3" s="19"/>
      <c r="J3" s="19"/>
    </row>
    <row r="4" spans="2:13" s="2" customFormat="1" ht="15.75" customHeight="1" x14ac:dyDescent="0.15">
      <c r="B4" s="7" t="s">
        <v>0</v>
      </c>
      <c r="C4" s="30" t="s">
        <v>26</v>
      </c>
      <c r="D4" s="16"/>
      <c r="E4" s="16"/>
      <c r="F4" s="19"/>
      <c r="G4" s="19"/>
      <c r="H4" s="61"/>
      <c r="I4" s="61"/>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50</v>
      </c>
      <c r="J8" s="39"/>
      <c r="M8" s="1"/>
    </row>
    <row r="9" spans="2:13" s="4" customFormat="1" ht="15.75" customHeight="1" x14ac:dyDescent="0.15">
      <c r="B9" s="8"/>
      <c r="C9" s="13" t="s">
        <v>40</v>
      </c>
      <c r="D9" s="17" t="s">
        <v>15</v>
      </c>
      <c r="E9" s="18" t="s">
        <v>41</v>
      </c>
      <c r="F9" s="20" t="s">
        <v>16</v>
      </c>
      <c r="G9" s="8" t="s">
        <v>42</v>
      </c>
      <c r="H9" s="17" t="s">
        <v>11</v>
      </c>
      <c r="I9" s="18" t="s">
        <v>16</v>
      </c>
      <c r="J9" s="25" t="s">
        <v>16</v>
      </c>
      <c r="M9" s="1"/>
    </row>
    <row r="10" spans="2:13" s="4" customFormat="1" ht="30" customHeight="1" thickBot="1" x14ac:dyDescent="0.2">
      <c r="B10" s="8"/>
      <c r="C10" s="8" t="s">
        <v>33</v>
      </c>
      <c r="D10" s="17" t="s">
        <v>34</v>
      </c>
      <c r="E10" s="18" t="s">
        <v>35</v>
      </c>
      <c r="F10" s="51" t="s">
        <v>36</v>
      </c>
      <c r="G10" s="8" t="s">
        <v>37</v>
      </c>
      <c r="H10" s="17" t="s">
        <v>38</v>
      </c>
      <c r="I10" s="18" t="s">
        <v>39</v>
      </c>
      <c r="J10" s="52" t="s">
        <v>47</v>
      </c>
      <c r="M10" s="1"/>
    </row>
    <row r="11" spans="2:13" ht="20.100000000000001" customHeight="1" thickBot="1" x14ac:dyDescent="0.2">
      <c r="B11" s="40" t="s">
        <v>66</v>
      </c>
      <c r="C11" s="64">
        <v>89</v>
      </c>
      <c r="D11" s="77"/>
      <c r="E11" s="43">
        <v>100</v>
      </c>
      <c r="F11" s="44" t="str">
        <f>IF(D11="","",ROUNDDOWN(C11*D11*(185-E11)/100,2))</f>
        <v/>
      </c>
      <c r="G11" s="78">
        <v>1200</v>
      </c>
      <c r="H11" s="99"/>
      <c r="I11" s="53" t="str">
        <f t="shared" ref="I11:I14" si="0">IF(H11="","",ROUNDDOWN(G11*H11,2))</f>
        <v/>
      </c>
      <c r="J11" s="45" t="str">
        <f>IF(D11="","",ROUNDDOWN(F11+I11,0))</f>
        <v/>
      </c>
    </row>
    <row r="12" spans="2:13" ht="20.100000000000001" customHeight="1" x14ac:dyDescent="0.15">
      <c r="B12" s="40" t="s">
        <v>68</v>
      </c>
      <c r="C12" s="41">
        <v>89</v>
      </c>
      <c r="D12" s="46" t="str">
        <f>IF(D$11="","",D$11)</f>
        <v/>
      </c>
      <c r="E12" s="43">
        <v>100</v>
      </c>
      <c r="F12" s="44" t="str">
        <f t="shared" ref="F12:F21" si="1">IF(D12="","",ROUNDDOWN(C12*D12*(185-E12)/100,2))</f>
        <v/>
      </c>
      <c r="G12" s="78">
        <v>830</v>
      </c>
      <c r="H12" s="100"/>
      <c r="I12" s="53" t="str">
        <f t="shared" si="0"/>
        <v/>
      </c>
      <c r="J12" s="45" t="str">
        <f t="shared" ref="J12:J22" si="2">IF(D12="","",ROUNDDOWN(F12+I12,0))</f>
        <v/>
      </c>
    </row>
    <row r="13" spans="2:13" ht="20.100000000000001" customHeight="1" x14ac:dyDescent="0.15">
      <c r="B13" s="40" t="s">
        <v>70</v>
      </c>
      <c r="C13" s="41">
        <v>89</v>
      </c>
      <c r="D13" s="46" t="str">
        <f t="shared" ref="D13:D22" si="3">IF(D$11="","",D$11)</f>
        <v/>
      </c>
      <c r="E13" s="43">
        <v>100</v>
      </c>
      <c r="F13" s="44" t="str">
        <f t="shared" si="1"/>
        <v/>
      </c>
      <c r="G13" s="78">
        <v>720</v>
      </c>
      <c r="H13" s="100"/>
      <c r="I13" s="53" t="str">
        <f t="shared" si="0"/>
        <v/>
      </c>
      <c r="J13" s="45" t="str">
        <f t="shared" si="2"/>
        <v/>
      </c>
    </row>
    <row r="14" spans="2:13" ht="20.100000000000001" customHeight="1" x14ac:dyDescent="0.15">
      <c r="B14" s="40" t="s">
        <v>72</v>
      </c>
      <c r="C14" s="64">
        <v>89</v>
      </c>
      <c r="D14" s="46" t="str">
        <f t="shared" si="3"/>
        <v/>
      </c>
      <c r="E14" s="43">
        <v>100</v>
      </c>
      <c r="F14" s="44" t="str">
        <f t="shared" si="1"/>
        <v/>
      </c>
      <c r="G14" s="60">
        <v>730</v>
      </c>
      <c r="H14" s="100"/>
      <c r="I14" s="53" t="str">
        <f t="shared" si="0"/>
        <v/>
      </c>
      <c r="J14" s="45" t="str">
        <f t="shared" si="2"/>
        <v/>
      </c>
    </row>
    <row r="15" spans="2:13" ht="20.100000000000001" customHeight="1" x14ac:dyDescent="0.15">
      <c r="B15" s="40" t="s">
        <v>74</v>
      </c>
      <c r="C15" s="41">
        <v>89</v>
      </c>
      <c r="D15" s="46" t="str">
        <f t="shared" si="3"/>
        <v/>
      </c>
      <c r="E15" s="43">
        <v>100</v>
      </c>
      <c r="F15" s="44" t="str">
        <f t="shared" si="1"/>
        <v/>
      </c>
      <c r="G15" s="60">
        <v>850</v>
      </c>
      <c r="H15" s="100"/>
      <c r="I15" s="53" t="str">
        <f>IF(H15="","",ROUNDDOWN(G15*H15,2))</f>
        <v/>
      </c>
      <c r="J15" s="45" t="str">
        <f t="shared" si="2"/>
        <v/>
      </c>
    </row>
    <row r="16" spans="2:13" ht="20.100000000000001" customHeight="1" x14ac:dyDescent="0.15">
      <c r="B16" s="40" t="s">
        <v>76</v>
      </c>
      <c r="C16" s="41">
        <v>89</v>
      </c>
      <c r="D16" s="46" t="str">
        <f t="shared" si="3"/>
        <v/>
      </c>
      <c r="E16" s="43">
        <v>100</v>
      </c>
      <c r="F16" s="44" t="str">
        <f t="shared" si="1"/>
        <v/>
      </c>
      <c r="G16" s="60">
        <v>1000</v>
      </c>
      <c r="H16" s="100"/>
      <c r="I16" s="53" t="str">
        <f t="shared" ref="I16:I22" si="4">IF(H16="","",ROUNDDOWN(G16*H16,2))</f>
        <v/>
      </c>
      <c r="J16" s="45" t="str">
        <f t="shared" si="2"/>
        <v/>
      </c>
    </row>
    <row r="17" spans="2:10" ht="20.100000000000001" customHeight="1" x14ac:dyDescent="0.15">
      <c r="B17" s="40" t="s">
        <v>78</v>
      </c>
      <c r="C17" s="64">
        <v>89</v>
      </c>
      <c r="D17" s="46" t="str">
        <f t="shared" si="3"/>
        <v/>
      </c>
      <c r="E17" s="43">
        <v>100</v>
      </c>
      <c r="F17" s="44" t="str">
        <f t="shared" si="1"/>
        <v/>
      </c>
      <c r="G17" s="63">
        <v>710</v>
      </c>
      <c r="H17" s="100"/>
      <c r="I17" s="53" t="str">
        <f t="shared" si="4"/>
        <v/>
      </c>
      <c r="J17" s="45" t="str">
        <f t="shared" si="2"/>
        <v/>
      </c>
    </row>
    <row r="18" spans="2:10" ht="20.100000000000001" customHeight="1" x14ac:dyDescent="0.15">
      <c r="B18" s="40" t="s">
        <v>80</v>
      </c>
      <c r="C18" s="41">
        <v>89</v>
      </c>
      <c r="D18" s="46" t="str">
        <f t="shared" si="3"/>
        <v/>
      </c>
      <c r="E18" s="43">
        <v>100</v>
      </c>
      <c r="F18" s="44" t="str">
        <f t="shared" si="1"/>
        <v/>
      </c>
      <c r="G18" s="60">
        <v>1500</v>
      </c>
      <c r="H18" s="100"/>
      <c r="I18" s="53" t="str">
        <f t="shared" si="4"/>
        <v/>
      </c>
      <c r="J18" s="45" t="str">
        <f t="shared" si="2"/>
        <v/>
      </c>
    </row>
    <row r="19" spans="2:10" ht="20.100000000000001" customHeight="1" x14ac:dyDescent="0.15">
      <c r="B19" s="40" t="s">
        <v>82</v>
      </c>
      <c r="C19" s="41">
        <v>89</v>
      </c>
      <c r="D19" s="46" t="str">
        <f t="shared" si="3"/>
        <v/>
      </c>
      <c r="E19" s="43">
        <v>100</v>
      </c>
      <c r="F19" s="44" t="str">
        <f t="shared" si="1"/>
        <v/>
      </c>
      <c r="G19" s="60">
        <v>950</v>
      </c>
      <c r="H19" s="100"/>
      <c r="I19" s="53" t="str">
        <f t="shared" si="4"/>
        <v/>
      </c>
      <c r="J19" s="45" t="str">
        <f t="shared" si="2"/>
        <v/>
      </c>
    </row>
    <row r="20" spans="2:10" ht="20.100000000000001" customHeight="1" x14ac:dyDescent="0.15">
      <c r="B20" s="40" t="s">
        <v>84</v>
      </c>
      <c r="C20" s="64">
        <v>89</v>
      </c>
      <c r="D20" s="46" t="str">
        <f t="shared" si="3"/>
        <v/>
      </c>
      <c r="E20" s="43">
        <v>100</v>
      </c>
      <c r="F20" s="44" t="str">
        <f t="shared" si="1"/>
        <v/>
      </c>
      <c r="G20" s="60">
        <v>1500</v>
      </c>
      <c r="H20" s="100"/>
      <c r="I20" s="53" t="str">
        <f t="shared" si="4"/>
        <v/>
      </c>
      <c r="J20" s="45" t="str">
        <f t="shared" si="2"/>
        <v/>
      </c>
    </row>
    <row r="21" spans="2:10" ht="20.100000000000001" customHeight="1" x14ac:dyDescent="0.15">
      <c r="B21" s="40" t="s">
        <v>88</v>
      </c>
      <c r="C21" s="41">
        <v>89</v>
      </c>
      <c r="D21" s="46" t="str">
        <f t="shared" si="3"/>
        <v/>
      </c>
      <c r="E21" s="43">
        <v>100</v>
      </c>
      <c r="F21" s="44" t="str">
        <f t="shared" si="1"/>
        <v/>
      </c>
      <c r="G21" s="80">
        <v>1700</v>
      </c>
      <c r="H21" s="100"/>
      <c r="I21" s="53" t="str">
        <f t="shared" si="4"/>
        <v/>
      </c>
      <c r="J21" s="45" t="str">
        <f t="shared" si="2"/>
        <v/>
      </c>
    </row>
    <row r="22" spans="2:10" ht="20.100000000000001" customHeight="1" thickBot="1" x14ac:dyDescent="0.2">
      <c r="B22" s="40" t="s">
        <v>89</v>
      </c>
      <c r="C22" s="41">
        <v>89</v>
      </c>
      <c r="D22" s="46" t="str">
        <f t="shared" si="3"/>
        <v/>
      </c>
      <c r="E22" s="43">
        <v>100</v>
      </c>
      <c r="F22" s="44" t="str">
        <f>IF(D22="","",ROUNDDOWN(C22*D22*(185-E22)/100,2))</f>
        <v/>
      </c>
      <c r="G22" s="80">
        <v>1400</v>
      </c>
      <c r="H22" s="101"/>
      <c r="I22" s="53" t="str">
        <f t="shared" si="4"/>
        <v/>
      </c>
      <c r="J22" s="45" t="str">
        <f t="shared" si="2"/>
        <v/>
      </c>
    </row>
    <row r="23" spans="2:10" ht="20.100000000000001" customHeight="1" thickBot="1" x14ac:dyDescent="0.2">
      <c r="B23" s="47" t="s">
        <v>2</v>
      </c>
      <c r="C23" s="54">
        <v>89</v>
      </c>
      <c r="D23" s="55"/>
      <c r="E23" s="56"/>
      <c r="F23" s="57"/>
      <c r="G23" s="48">
        <f>SUM(G11:G22)</f>
        <v>13090</v>
      </c>
      <c r="H23" s="58"/>
      <c r="I23" s="59"/>
      <c r="J23" s="49" t="str">
        <f>IF(D11="","",SUM(J11:J22))</f>
        <v/>
      </c>
    </row>
    <row r="24" spans="2:10" ht="9" customHeight="1" x14ac:dyDescent="0.15">
      <c r="B24" s="9"/>
      <c r="C24" s="14"/>
      <c r="D24" s="14"/>
      <c r="E24" s="14"/>
      <c r="F24" s="21"/>
      <c r="G24" s="22"/>
      <c r="H24" s="23"/>
      <c r="I24" s="23"/>
      <c r="J24" s="23"/>
    </row>
    <row r="25" spans="2:10" ht="9" customHeight="1" x14ac:dyDescent="0.15"/>
    <row r="26" spans="2:10" s="5" customFormat="1" ht="6" customHeight="1" x14ac:dyDescent="0.15">
      <c r="B26" s="10"/>
      <c r="C26" s="15"/>
      <c r="D26" s="15"/>
      <c r="E26" s="15"/>
      <c r="F26" s="15"/>
      <c r="G26" s="15"/>
      <c r="H26" s="15"/>
      <c r="I26" s="15"/>
      <c r="J26" s="26"/>
    </row>
    <row r="27" spans="2:10" ht="15.75" customHeight="1" x14ac:dyDescent="0.15">
      <c r="B27" s="11" t="s">
        <v>52</v>
      </c>
      <c r="C27" s="62"/>
      <c r="D27" s="62"/>
      <c r="E27" s="62"/>
      <c r="F27" s="62"/>
      <c r="G27" s="62"/>
      <c r="H27" s="62"/>
      <c r="I27" s="62"/>
      <c r="J27" s="27"/>
    </row>
    <row r="28" spans="2:10" ht="6" customHeight="1" x14ac:dyDescent="0.15">
      <c r="B28" s="11"/>
      <c r="C28" s="62"/>
      <c r="D28" s="62"/>
      <c r="E28" s="62"/>
      <c r="F28" s="62"/>
      <c r="G28" s="62"/>
      <c r="H28" s="62"/>
      <c r="I28" s="62"/>
      <c r="J28" s="27"/>
    </row>
    <row r="29" spans="2:10" ht="15.75" customHeight="1" x14ac:dyDescent="0.15">
      <c r="B29" s="85" t="s">
        <v>51</v>
      </c>
      <c r="C29" s="32"/>
      <c r="D29" s="62"/>
      <c r="E29" s="62"/>
      <c r="F29" s="62"/>
      <c r="G29" s="62"/>
      <c r="H29" s="62"/>
      <c r="I29" s="62"/>
      <c r="J29" s="28"/>
    </row>
    <row r="30" spans="2:10" ht="6" customHeight="1" x14ac:dyDescent="0.15">
      <c r="B30" s="33"/>
      <c r="C30" s="32"/>
      <c r="D30" s="62"/>
      <c r="E30" s="62"/>
      <c r="F30" s="62"/>
      <c r="G30" s="62"/>
      <c r="H30" s="62"/>
      <c r="I30" s="62"/>
      <c r="J30" s="27"/>
    </row>
    <row r="31" spans="2:10" ht="15.75" customHeight="1" x14ac:dyDescent="0.15">
      <c r="B31" s="85" t="s">
        <v>53</v>
      </c>
      <c r="C31" s="32"/>
      <c r="D31" s="62"/>
      <c r="E31" s="62"/>
      <c r="F31" s="62"/>
      <c r="G31" s="62"/>
      <c r="H31" s="62"/>
      <c r="I31" s="62"/>
      <c r="J31" s="27"/>
    </row>
    <row r="32" spans="2:10"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54"/>
  <sheetViews>
    <sheetView view="pageBreakPreview" topLeftCell="A13"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4" ht="15.75" customHeight="1" x14ac:dyDescent="0.15">
      <c r="J1" s="24"/>
    </row>
    <row r="2" spans="2:14" ht="24.75" customHeight="1" x14ac:dyDescent="0.15">
      <c r="B2" s="6" t="s">
        <v>60</v>
      </c>
      <c r="C2" s="6"/>
      <c r="D2" s="6"/>
      <c r="E2" s="6"/>
      <c r="F2" s="6"/>
      <c r="G2" s="6"/>
      <c r="H2" s="6"/>
      <c r="I2" s="6"/>
      <c r="J2" s="6"/>
    </row>
    <row r="3" spans="2:14" s="2" customFormat="1" ht="15.75" customHeight="1" x14ac:dyDescent="0.15">
      <c r="B3" s="7" t="s">
        <v>4</v>
      </c>
      <c r="C3" s="12" t="s">
        <v>65</v>
      </c>
      <c r="D3" s="12"/>
      <c r="E3" s="12"/>
      <c r="F3" s="12"/>
      <c r="G3" s="12"/>
      <c r="H3" s="19"/>
      <c r="I3" s="19"/>
      <c r="J3" s="19"/>
    </row>
    <row r="4" spans="2:14" s="2" customFormat="1" ht="15.75" customHeight="1" x14ac:dyDescent="0.15">
      <c r="B4" s="7" t="s">
        <v>0</v>
      </c>
      <c r="C4" s="30" t="s">
        <v>27</v>
      </c>
      <c r="D4" s="16"/>
      <c r="E4" s="16"/>
      <c r="F4" s="19"/>
      <c r="G4" s="19"/>
      <c r="H4" s="61"/>
      <c r="I4" s="61"/>
      <c r="J4" s="19"/>
    </row>
    <row r="5" spans="2:14" ht="7.5" customHeight="1" thickBot="1" x14ac:dyDescent="0.2"/>
    <row r="6" spans="2:14" ht="15.75" customHeight="1" x14ac:dyDescent="0.15">
      <c r="B6" s="34"/>
      <c r="C6" s="114" t="s">
        <v>6</v>
      </c>
      <c r="D6" s="115"/>
      <c r="E6" s="115"/>
      <c r="F6" s="116"/>
      <c r="G6" s="114" t="s">
        <v>7</v>
      </c>
      <c r="H6" s="115"/>
      <c r="I6" s="116"/>
      <c r="J6" s="35"/>
    </row>
    <row r="7" spans="2:14" ht="15.75" customHeight="1" x14ac:dyDescent="0.15">
      <c r="B7" s="8"/>
      <c r="C7" s="117"/>
      <c r="D7" s="118"/>
      <c r="E7" s="118"/>
      <c r="F7" s="119"/>
      <c r="G7" s="117"/>
      <c r="H7" s="118"/>
      <c r="I7" s="119"/>
      <c r="J7" s="25" t="s">
        <v>5</v>
      </c>
    </row>
    <row r="8" spans="2:14" s="3" customFormat="1" ht="23.85" customHeight="1" x14ac:dyDescent="0.15">
      <c r="B8" s="8" t="s">
        <v>8</v>
      </c>
      <c r="C8" s="50" t="s">
        <v>9</v>
      </c>
      <c r="D8" s="36" t="s">
        <v>10</v>
      </c>
      <c r="E8" s="37" t="s">
        <v>12</v>
      </c>
      <c r="F8" s="38" t="s">
        <v>13</v>
      </c>
      <c r="G8" s="8" t="s">
        <v>14</v>
      </c>
      <c r="H8" s="36" t="s">
        <v>10</v>
      </c>
      <c r="I8" s="18" t="s">
        <v>50</v>
      </c>
      <c r="J8" s="39"/>
      <c r="N8" s="2"/>
    </row>
    <row r="9" spans="2:14" s="4" customFormat="1" ht="15.75" customHeight="1" x14ac:dyDescent="0.15">
      <c r="B9" s="8"/>
      <c r="C9" s="13" t="s">
        <v>40</v>
      </c>
      <c r="D9" s="17" t="s">
        <v>15</v>
      </c>
      <c r="E9" s="18" t="s">
        <v>41</v>
      </c>
      <c r="F9" s="20" t="s">
        <v>16</v>
      </c>
      <c r="G9" s="8" t="s">
        <v>42</v>
      </c>
      <c r="H9" s="17" t="s">
        <v>11</v>
      </c>
      <c r="I9" s="18" t="s">
        <v>16</v>
      </c>
      <c r="J9" s="25" t="s">
        <v>16</v>
      </c>
      <c r="N9" s="2"/>
    </row>
    <row r="10" spans="2:14" s="4" customFormat="1" ht="30" customHeight="1" thickBot="1" x14ac:dyDescent="0.2">
      <c r="B10" s="8"/>
      <c r="C10" s="8" t="s">
        <v>33</v>
      </c>
      <c r="D10" s="17" t="s">
        <v>34</v>
      </c>
      <c r="E10" s="18" t="s">
        <v>35</v>
      </c>
      <c r="F10" s="51" t="s">
        <v>36</v>
      </c>
      <c r="G10" s="8" t="s">
        <v>37</v>
      </c>
      <c r="H10" s="17" t="s">
        <v>38</v>
      </c>
      <c r="I10" s="18" t="s">
        <v>39</v>
      </c>
      <c r="J10" s="52" t="s">
        <v>47</v>
      </c>
      <c r="N10" s="2"/>
    </row>
    <row r="11" spans="2:14" ht="20.100000000000001" customHeight="1" thickBot="1" x14ac:dyDescent="0.2">
      <c r="B11" s="40" t="s">
        <v>66</v>
      </c>
      <c r="C11" s="64">
        <v>97</v>
      </c>
      <c r="D11" s="77"/>
      <c r="E11" s="43">
        <v>100</v>
      </c>
      <c r="F11" s="44" t="str">
        <f>IF(D11="","",ROUNDDOWN(C11*D11*(185-E11)/100,2))</f>
        <v/>
      </c>
      <c r="G11" s="78">
        <v>1000</v>
      </c>
      <c r="H11" s="99"/>
      <c r="I11" s="53" t="str">
        <f t="shared" ref="I11:I14" si="0">IF(H11="","",ROUNDDOWN(G11*H11,2))</f>
        <v/>
      </c>
      <c r="J11" s="45" t="str">
        <f>IF(D11="","",ROUNDDOWN(F11+I11,0))</f>
        <v/>
      </c>
      <c r="N11" s="2"/>
    </row>
    <row r="12" spans="2:14" ht="20.100000000000001" customHeight="1" x14ac:dyDescent="0.15">
      <c r="B12" s="40" t="s">
        <v>68</v>
      </c>
      <c r="C12" s="41">
        <v>97</v>
      </c>
      <c r="D12" s="46" t="str">
        <f>IF(D$11="","",D$11)</f>
        <v/>
      </c>
      <c r="E12" s="43">
        <v>100</v>
      </c>
      <c r="F12" s="44" t="str">
        <f t="shared" ref="F12:F21" si="1">IF(D12="","",ROUNDDOWN(C12*D12*(185-E12)/100,2))</f>
        <v/>
      </c>
      <c r="G12" s="78">
        <v>760</v>
      </c>
      <c r="H12" s="100"/>
      <c r="I12" s="53" t="str">
        <f t="shared" si="0"/>
        <v/>
      </c>
      <c r="J12" s="45" t="str">
        <f t="shared" ref="J12:J22" si="2">IF(D12="","",ROUNDDOWN(F12+I12,0))</f>
        <v/>
      </c>
      <c r="N12" s="2"/>
    </row>
    <row r="13" spans="2:14" ht="20.100000000000001" customHeight="1" x14ac:dyDescent="0.15">
      <c r="B13" s="40" t="s">
        <v>70</v>
      </c>
      <c r="C13" s="41">
        <v>97</v>
      </c>
      <c r="D13" s="46" t="str">
        <f t="shared" ref="D13:D22" si="3">IF(D$11="","",D$11)</f>
        <v/>
      </c>
      <c r="E13" s="43">
        <v>100</v>
      </c>
      <c r="F13" s="44" t="str">
        <f t="shared" si="1"/>
        <v/>
      </c>
      <c r="G13" s="78">
        <v>730</v>
      </c>
      <c r="H13" s="100"/>
      <c r="I13" s="53" t="str">
        <f t="shared" si="0"/>
        <v/>
      </c>
      <c r="J13" s="45" t="str">
        <f t="shared" si="2"/>
        <v/>
      </c>
      <c r="N13" s="2"/>
    </row>
    <row r="14" spans="2:14" ht="20.100000000000001" customHeight="1" x14ac:dyDescent="0.15">
      <c r="B14" s="40" t="s">
        <v>72</v>
      </c>
      <c r="C14" s="64">
        <v>97</v>
      </c>
      <c r="D14" s="46" t="str">
        <f t="shared" si="3"/>
        <v/>
      </c>
      <c r="E14" s="43">
        <v>100</v>
      </c>
      <c r="F14" s="44" t="str">
        <f t="shared" si="1"/>
        <v/>
      </c>
      <c r="G14" s="60">
        <v>760</v>
      </c>
      <c r="H14" s="100"/>
      <c r="I14" s="53" t="str">
        <f t="shared" si="0"/>
        <v/>
      </c>
      <c r="J14" s="45" t="str">
        <f t="shared" si="2"/>
        <v/>
      </c>
      <c r="N14" s="2"/>
    </row>
    <row r="15" spans="2:14" ht="20.100000000000001" customHeight="1" x14ac:dyDescent="0.15">
      <c r="B15" s="40" t="s">
        <v>74</v>
      </c>
      <c r="C15" s="41">
        <v>97</v>
      </c>
      <c r="D15" s="46" t="str">
        <f t="shared" si="3"/>
        <v/>
      </c>
      <c r="E15" s="43">
        <v>100</v>
      </c>
      <c r="F15" s="44" t="str">
        <f t="shared" si="1"/>
        <v/>
      </c>
      <c r="G15" s="60">
        <v>810</v>
      </c>
      <c r="H15" s="100"/>
      <c r="I15" s="53" t="str">
        <f>IF(H15="","",ROUNDDOWN(G15*H15,2))</f>
        <v/>
      </c>
      <c r="J15" s="45" t="str">
        <f t="shared" si="2"/>
        <v/>
      </c>
      <c r="N15" s="2"/>
    </row>
    <row r="16" spans="2:14" ht="20.100000000000001" customHeight="1" x14ac:dyDescent="0.15">
      <c r="B16" s="40" t="s">
        <v>76</v>
      </c>
      <c r="C16" s="41">
        <v>97</v>
      </c>
      <c r="D16" s="46" t="str">
        <f t="shared" si="3"/>
        <v/>
      </c>
      <c r="E16" s="43">
        <v>100</v>
      </c>
      <c r="F16" s="44" t="str">
        <f t="shared" si="1"/>
        <v/>
      </c>
      <c r="G16" s="60">
        <v>1000</v>
      </c>
      <c r="H16" s="100"/>
      <c r="I16" s="53" t="str">
        <f t="shared" ref="I16" si="4">IF(H16="","",ROUNDDOWN(G16*H16,2))</f>
        <v/>
      </c>
      <c r="J16" s="45" t="str">
        <f t="shared" si="2"/>
        <v/>
      </c>
      <c r="N16" s="2"/>
    </row>
    <row r="17" spans="2:14" ht="20.100000000000001" customHeight="1" x14ac:dyDescent="0.15">
      <c r="B17" s="40" t="s">
        <v>78</v>
      </c>
      <c r="C17" s="64">
        <v>97</v>
      </c>
      <c r="D17" s="46" t="str">
        <f t="shared" si="3"/>
        <v/>
      </c>
      <c r="E17" s="43">
        <v>100</v>
      </c>
      <c r="F17" s="44" t="str">
        <f t="shared" si="1"/>
        <v/>
      </c>
      <c r="G17" s="63">
        <v>930</v>
      </c>
      <c r="H17" s="100"/>
      <c r="I17" s="53" t="str">
        <f>IF(H17="","",ROUNDDOWN(G17*H17,2))</f>
        <v/>
      </c>
      <c r="J17" s="45" t="str">
        <f t="shared" si="2"/>
        <v/>
      </c>
      <c r="N17" s="2"/>
    </row>
    <row r="18" spans="2:14" ht="20.100000000000001" customHeight="1" x14ac:dyDescent="0.15">
      <c r="B18" s="40" t="s">
        <v>80</v>
      </c>
      <c r="C18" s="41">
        <v>97</v>
      </c>
      <c r="D18" s="46" t="str">
        <f t="shared" si="3"/>
        <v/>
      </c>
      <c r="E18" s="43">
        <v>100</v>
      </c>
      <c r="F18" s="44" t="str">
        <f t="shared" si="1"/>
        <v/>
      </c>
      <c r="G18" s="60">
        <v>1600</v>
      </c>
      <c r="H18" s="100"/>
      <c r="I18" s="53" t="str">
        <f t="shared" ref="I18:I22" si="5">IF(H18="","",ROUNDDOWN(G18*H18,2))</f>
        <v/>
      </c>
      <c r="J18" s="45" t="str">
        <f t="shared" si="2"/>
        <v/>
      </c>
      <c r="N18" s="2"/>
    </row>
    <row r="19" spans="2:14" ht="20.100000000000001" customHeight="1" x14ac:dyDescent="0.15">
      <c r="B19" s="40" t="s">
        <v>82</v>
      </c>
      <c r="C19" s="41">
        <v>97</v>
      </c>
      <c r="D19" s="46" t="str">
        <f t="shared" si="3"/>
        <v/>
      </c>
      <c r="E19" s="43">
        <v>100</v>
      </c>
      <c r="F19" s="44" t="str">
        <f t="shared" si="1"/>
        <v/>
      </c>
      <c r="G19" s="60">
        <v>830</v>
      </c>
      <c r="H19" s="100"/>
      <c r="I19" s="53" t="str">
        <f t="shared" si="5"/>
        <v/>
      </c>
      <c r="J19" s="45" t="str">
        <f t="shared" si="2"/>
        <v/>
      </c>
      <c r="N19" s="2"/>
    </row>
    <row r="20" spans="2:14" ht="20.100000000000001" customHeight="1" x14ac:dyDescent="0.15">
      <c r="B20" s="40" t="s">
        <v>84</v>
      </c>
      <c r="C20" s="64">
        <v>97</v>
      </c>
      <c r="D20" s="46" t="str">
        <f t="shared" si="3"/>
        <v/>
      </c>
      <c r="E20" s="43">
        <v>100</v>
      </c>
      <c r="F20" s="44" t="str">
        <f t="shared" si="1"/>
        <v/>
      </c>
      <c r="G20" s="60">
        <v>1300</v>
      </c>
      <c r="H20" s="100"/>
      <c r="I20" s="53" t="str">
        <f t="shared" si="5"/>
        <v/>
      </c>
      <c r="J20" s="45" t="str">
        <f t="shared" si="2"/>
        <v/>
      </c>
    </row>
    <row r="21" spans="2:14" ht="20.100000000000001" customHeight="1" x14ac:dyDescent="0.15">
      <c r="B21" s="40" t="s">
        <v>88</v>
      </c>
      <c r="C21" s="41">
        <v>97</v>
      </c>
      <c r="D21" s="46" t="str">
        <f t="shared" si="3"/>
        <v/>
      </c>
      <c r="E21" s="43">
        <v>100</v>
      </c>
      <c r="F21" s="44" t="str">
        <f t="shared" si="1"/>
        <v/>
      </c>
      <c r="G21" s="80">
        <v>1400</v>
      </c>
      <c r="H21" s="100"/>
      <c r="I21" s="53" t="str">
        <f t="shared" si="5"/>
        <v/>
      </c>
      <c r="J21" s="45" t="str">
        <f t="shared" si="2"/>
        <v/>
      </c>
    </row>
    <row r="22" spans="2:14" ht="20.100000000000001" customHeight="1" thickBot="1" x14ac:dyDescent="0.2">
      <c r="B22" s="40" t="s">
        <v>89</v>
      </c>
      <c r="C22" s="41">
        <v>97</v>
      </c>
      <c r="D22" s="46" t="str">
        <f t="shared" si="3"/>
        <v/>
      </c>
      <c r="E22" s="43">
        <v>100</v>
      </c>
      <c r="F22" s="44" t="str">
        <f>IF(D22="","",ROUNDDOWN(C22*D22*(185-E22)/100,2))</f>
        <v/>
      </c>
      <c r="G22" s="80">
        <v>1200</v>
      </c>
      <c r="H22" s="101"/>
      <c r="I22" s="53" t="str">
        <f t="shared" si="5"/>
        <v/>
      </c>
      <c r="J22" s="45" t="str">
        <f t="shared" si="2"/>
        <v/>
      </c>
    </row>
    <row r="23" spans="2:14" ht="20.100000000000001" customHeight="1" thickBot="1" x14ac:dyDescent="0.2">
      <c r="B23" s="47" t="s">
        <v>2</v>
      </c>
      <c r="C23" s="54"/>
      <c r="D23" s="55"/>
      <c r="E23" s="56"/>
      <c r="F23" s="57"/>
      <c r="G23" s="48">
        <f>SUM(G11:G22)</f>
        <v>12320</v>
      </c>
      <c r="H23" s="58"/>
      <c r="I23" s="59"/>
      <c r="J23" s="49" t="str">
        <f>IF(D11="","",SUM(J11:J22))</f>
        <v/>
      </c>
    </row>
    <row r="24" spans="2:14" ht="9" customHeight="1" x14ac:dyDescent="0.15">
      <c r="B24" s="9"/>
      <c r="C24" s="14"/>
      <c r="D24" s="14"/>
      <c r="E24" s="14"/>
      <c r="F24" s="21"/>
      <c r="G24" s="22"/>
      <c r="H24" s="23"/>
      <c r="I24" s="23"/>
      <c r="J24" s="23"/>
    </row>
    <row r="25" spans="2:14" ht="9" customHeight="1" x14ac:dyDescent="0.15"/>
    <row r="26" spans="2:14" s="5" customFormat="1" ht="6" customHeight="1" x14ac:dyDescent="0.15">
      <c r="B26" s="10"/>
      <c r="C26" s="15"/>
      <c r="D26" s="15"/>
      <c r="E26" s="15"/>
      <c r="F26" s="15"/>
      <c r="G26" s="15"/>
      <c r="H26" s="15"/>
      <c r="I26" s="15"/>
      <c r="J26" s="26"/>
    </row>
    <row r="27" spans="2:14" ht="15.75" customHeight="1" x14ac:dyDescent="0.15">
      <c r="B27" s="11" t="s">
        <v>52</v>
      </c>
      <c r="C27" s="62"/>
      <c r="D27" s="62"/>
      <c r="E27" s="62"/>
      <c r="F27" s="62"/>
      <c r="G27" s="62"/>
      <c r="H27" s="62"/>
      <c r="I27" s="62"/>
      <c r="J27" s="27"/>
    </row>
    <row r="28" spans="2:14" ht="6" customHeight="1" x14ac:dyDescent="0.15">
      <c r="B28" s="11"/>
      <c r="C28" s="62"/>
      <c r="D28" s="62"/>
      <c r="E28" s="62"/>
      <c r="F28" s="62"/>
      <c r="G28" s="62"/>
      <c r="H28" s="62"/>
      <c r="I28" s="62"/>
      <c r="J28" s="27"/>
    </row>
    <row r="29" spans="2:14" ht="15.75" customHeight="1" x14ac:dyDescent="0.15">
      <c r="B29" s="85" t="s">
        <v>51</v>
      </c>
      <c r="C29" s="32"/>
      <c r="D29" s="62"/>
      <c r="E29" s="62"/>
      <c r="F29" s="62"/>
      <c r="G29" s="62"/>
      <c r="H29" s="62"/>
      <c r="I29" s="62"/>
      <c r="J29" s="28"/>
    </row>
    <row r="30" spans="2:14" ht="6" customHeight="1" x14ac:dyDescent="0.15">
      <c r="B30" s="33"/>
      <c r="C30" s="32"/>
      <c r="D30" s="62"/>
      <c r="E30" s="62"/>
      <c r="F30" s="62"/>
      <c r="G30" s="62"/>
      <c r="H30" s="62"/>
      <c r="I30" s="62"/>
      <c r="J30" s="27"/>
    </row>
    <row r="31" spans="2:14" ht="15.75" customHeight="1" x14ac:dyDescent="0.15">
      <c r="B31" s="85" t="s">
        <v>53</v>
      </c>
      <c r="C31" s="32"/>
      <c r="D31" s="62"/>
      <c r="E31" s="62"/>
      <c r="F31" s="62"/>
      <c r="G31" s="62"/>
      <c r="H31" s="62"/>
      <c r="I31" s="62"/>
      <c r="J31" s="27"/>
    </row>
    <row r="32" spans="2:14"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54"/>
  <sheetViews>
    <sheetView view="pageBreakPreview" topLeftCell="A11"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4" ht="15.75" customHeight="1" x14ac:dyDescent="0.15">
      <c r="J1" s="24"/>
    </row>
    <row r="2" spans="2:14" ht="24.75" customHeight="1" x14ac:dyDescent="0.15">
      <c r="B2" s="6" t="s">
        <v>60</v>
      </c>
      <c r="C2" s="6"/>
      <c r="D2" s="6"/>
      <c r="E2" s="6"/>
      <c r="F2" s="6"/>
      <c r="G2" s="6"/>
      <c r="H2" s="6"/>
      <c r="I2" s="6"/>
      <c r="J2" s="6"/>
    </row>
    <row r="3" spans="2:14" s="2" customFormat="1" ht="15.75" customHeight="1" x14ac:dyDescent="0.15">
      <c r="B3" s="7" t="s">
        <v>4</v>
      </c>
      <c r="C3" s="12" t="s">
        <v>65</v>
      </c>
      <c r="D3" s="12"/>
      <c r="E3" s="12"/>
      <c r="F3" s="12"/>
      <c r="G3" s="12"/>
      <c r="H3" s="19"/>
      <c r="I3" s="19"/>
      <c r="J3" s="19"/>
    </row>
    <row r="4" spans="2:14" s="2" customFormat="1" ht="15.75" customHeight="1" x14ac:dyDescent="0.15">
      <c r="B4" s="7" t="s">
        <v>0</v>
      </c>
      <c r="C4" s="30" t="s">
        <v>43</v>
      </c>
      <c r="D4" s="16"/>
      <c r="E4" s="16"/>
      <c r="F4" s="19"/>
      <c r="G4" s="19"/>
      <c r="H4" s="61"/>
      <c r="I4" s="61"/>
      <c r="J4" s="19"/>
    </row>
    <row r="5" spans="2:14" ht="7.5" customHeight="1" thickBot="1" x14ac:dyDescent="0.2"/>
    <row r="6" spans="2:14" ht="15.75" customHeight="1" x14ac:dyDescent="0.15">
      <c r="B6" s="34"/>
      <c r="C6" s="114" t="s">
        <v>6</v>
      </c>
      <c r="D6" s="115"/>
      <c r="E6" s="115"/>
      <c r="F6" s="116"/>
      <c r="G6" s="114" t="s">
        <v>7</v>
      </c>
      <c r="H6" s="115"/>
      <c r="I6" s="116"/>
      <c r="J6" s="35"/>
      <c r="N6" s="104"/>
    </row>
    <row r="7" spans="2:14" ht="15.75" customHeight="1" x14ac:dyDescent="0.15">
      <c r="B7" s="8"/>
      <c r="C7" s="117"/>
      <c r="D7" s="118"/>
      <c r="E7" s="118"/>
      <c r="F7" s="119"/>
      <c r="G7" s="117"/>
      <c r="H7" s="118"/>
      <c r="I7" s="119"/>
      <c r="J7" s="25" t="s">
        <v>5</v>
      </c>
      <c r="N7" s="104"/>
    </row>
    <row r="8" spans="2:14" s="3" customFormat="1" ht="23.85" customHeight="1" x14ac:dyDescent="0.15">
      <c r="B8" s="8" t="s">
        <v>8</v>
      </c>
      <c r="C8" s="50" t="s">
        <v>9</v>
      </c>
      <c r="D8" s="36" t="s">
        <v>10</v>
      </c>
      <c r="E8" s="37" t="s">
        <v>12</v>
      </c>
      <c r="F8" s="38" t="s">
        <v>13</v>
      </c>
      <c r="G8" s="8" t="s">
        <v>14</v>
      </c>
      <c r="H8" s="36" t="s">
        <v>10</v>
      </c>
      <c r="I8" s="18" t="s">
        <v>50</v>
      </c>
      <c r="J8" s="39"/>
      <c r="N8" s="104"/>
    </row>
    <row r="9" spans="2:14" s="4" customFormat="1" ht="15.75" customHeight="1" x14ac:dyDescent="0.15">
      <c r="B9" s="8"/>
      <c r="C9" s="13" t="s">
        <v>40</v>
      </c>
      <c r="D9" s="17" t="s">
        <v>15</v>
      </c>
      <c r="E9" s="18" t="s">
        <v>41</v>
      </c>
      <c r="F9" s="20" t="s">
        <v>16</v>
      </c>
      <c r="G9" s="8" t="s">
        <v>42</v>
      </c>
      <c r="H9" s="17" t="s">
        <v>11</v>
      </c>
      <c r="I9" s="18" t="s">
        <v>16</v>
      </c>
      <c r="J9" s="25" t="s">
        <v>16</v>
      </c>
      <c r="N9" s="104"/>
    </row>
    <row r="10" spans="2:14" s="4" customFormat="1" ht="30" customHeight="1" thickBot="1" x14ac:dyDescent="0.2">
      <c r="B10" s="8"/>
      <c r="C10" s="8" t="s">
        <v>33</v>
      </c>
      <c r="D10" s="17" t="s">
        <v>34</v>
      </c>
      <c r="E10" s="18" t="s">
        <v>35</v>
      </c>
      <c r="F10" s="51" t="s">
        <v>36</v>
      </c>
      <c r="G10" s="8" t="s">
        <v>37</v>
      </c>
      <c r="H10" s="17" t="s">
        <v>38</v>
      </c>
      <c r="I10" s="18" t="s">
        <v>39</v>
      </c>
      <c r="J10" s="52" t="s">
        <v>47</v>
      </c>
      <c r="N10" s="104"/>
    </row>
    <row r="11" spans="2:14" ht="20.100000000000001" customHeight="1" thickBot="1" x14ac:dyDescent="0.2">
      <c r="B11" s="40" t="s">
        <v>66</v>
      </c>
      <c r="C11" s="64">
        <v>285</v>
      </c>
      <c r="D11" s="77"/>
      <c r="E11" s="43">
        <v>100</v>
      </c>
      <c r="F11" s="44" t="str">
        <f>IF(D11="","",ROUNDDOWN(C11*D11*(185-E11)/100,2))</f>
        <v/>
      </c>
      <c r="G11" s="78">
        <v>3700</v>
      </c>
      <c r="H11" s="99"/>
      <c r="I11" s="53" t="str">
        <f t="shared" ref="I11:I15" si="0">IF(H11="","",ROUNDDOWN(G11*H11,2))</f>
        <v/>
      </c>
      <c r="J11" s="45" t="str">
        <f>IF(D11="","",ROUNDDOWN(F11+I11,0))</f>
        <v/>
      </c>
      <c r="N11" s="104"/>
    </row>
    <row r="12" spans="2:14" ht="20.100000000000001" customHeight="1" x14ac:dyDescent="0.15">
      <c r="B12" s="40" t="s">
        <v>68</v>
      </c>
      <c r="C12" s="41">
        <v>285</v>
      </c>
      <c r="D12" s="46" t="str">
        <f>IF(D$11="","",D$11)</f>
        <v/>
      </c>
      <c r="E12" s="43">
        <v>100</v>
      </c>
      <c r="F12" s="44" t="str">
        <f t="shared" ref="F12:F22" si="1">IF(D12="","",ROUNDDOWN(C12*D12*(185-E12)/100,2))</f>
        <v/>
      </c>
      <c r="G12" s="78">
        <v>3100</v>
      </c>
      <c r="H12" s="100"/>
      <c r="I12" s="53" t="str">
        <f t="shared" si="0"/>
        <v/>
      </c>
      <c r="J12" s="45" t="str">
        <f t="shared" ref="J12:J22" si="2">IF(D12="","",ROUNDDOWN(F12+I12,0))</f>
        <v/>
      </c>
      <c r="N12" s="104"/>
    </row>
    <row r="13" spans="2:14" ht="20.100000000000001" customHeight="1" x14ac:dyDescent="0.15">
      <c r="B13" s="40" t="s">
        <v>70</v>
      </c>
      <c r="C13" s="41">
        <v>285</v>
      </c>
      <c r="D13" s="46" t="str">
        <f t="shared" ref="D13:D22" si="3">IF(D$11="","",D$11)</f>
        <v/>
      </c>
      <c r="E13" s="43">
        <v>100</v>
      </c>
      <c r="F13" s="44" t="str">
        <f t="shared" si="1"/>
        <v/>
      </c>
      <c r="G13" s="78">
        <v>3000</v>
      </c>
      <c r="H13" s="100"/>
      <c r="I13" s="53" t="str">
        <f t="shared" si="0"/>
        <v/>
      </c>
      <c r="J13" s="45" t="str">
        <f t="shared" si="2"/>
        <v/>
      </c>
      <c r="N13" s="104"/>
    </row>
    <row r="14" spans="2:14" ht="20.100000000000001" customHeight="1" x14ac:dyDescent="0.15">
      <c r="B14" s="40" t="s">
        <v>72</v>
      </c>
      <c r="C14" s="41">
        <v>285</v>
      </c>
      <c r="D14" s="46" t="str">
        <f t="shared" si="3"/>
        <v/>
      </c>
      <c r="E14" s="43">
        <v>100</v>
      </c>
      <c r="F14" s="44" t="str">
        <f t="shared" si="1"/>
        <v/>
      </c>
      <c r="G14" s="60">
        <v>3100</v>
      </c>
      <c r="H14" s="100"/>
      <c r="I14" s="53" t="str">
        <f t="shared" si="0"/>
        <v/>
      </c>
      <c r="J14" s="45" t="str">
        <f t="shared" si="2"/>
        <v/>
      </c>
      <c r="N14" s="104"/>
    </row>
    <row r="15" spans="2:14" ht="20.100000000000001" customHeight="1" x14ac:dyDescent="0.15">
      <c r="B15" s="40" t="s">
        <v>74</v>
      </c>
      <c r="C15" s="41">
        <v>285</v>
      </c>
      <c r="D15" s="46" t="str">
        <f t="shared" si="3"/>
        <v/>
      </c>
      <c r="E15" s="43">
        <v>100</v>
      </c>
      <c r="F15" s="44" t="str">
        <f t="shared" si="1"/>
        <v/>
      </c>
      <c r="G15" s="60">
        <v>3400</v>
      </c>
      <c r="H15" s="100"/>
      <c r="I15" s="53" t="str">
        <f t="shared" si="0"/>
        <v/>
      </c>
      <c r="J15" s="45" t="str">
        <f t="shared" si="2"/>
        <v/>
      </c>
      <c r="N15" s="104"/>
    </row>
    <row r="16" spans="2:14" ht="20.100000000000001" customHeight="1" x14ac:dyDescent="0.15">
      <c r="B16" s="40" t="s">
        <v>76</v>
      </c>
      <c r="C16" s="41">
        <v>285</v>
      </c>
      <c r="D16" s="46" t="str">
        <f t="shared" si="3"/>
        <v/>
      </c>
      <c r="E16" s="43">
        <v>100</v>
      </c>
      <c r="F16" s="44" t="str">
        <f t="shared" si="1"/>
        <v/>
      </c>
      <c r="G16" s="60">
        <v>3700</v>
      </c>
      <c r="H16" s="100"/>
      <c r="I16" s="53" t="str">
        <f t="shared" ref="I16:I22" si="4">IF(H16="","",ROUNDDOWN(G16*H16,2))</f>
        <v/>
      </c>
      <c r="J16" s="45" t="str">
        <f t="shared" si="2"/>
        <v/>
      </c>
      <c r="N16" s="104"/>
    </row>
    <row r="17" spans="2:14" ht="20.100000000000001" customHeight="1" x14ac:dyDescent="0.15">
      <c r="B17" s="40" t="s">
        <v>78</v>
      </c>
      <c r="C17" s="41">
        <v>285</v>
      </c>
      <c r="D17" s="46" t="str">
        <f t="shared" si="3"/>
        <v/>
      </c>
      <c r="E17" s="43">
        <v>100</v>
      </c>
      <c r="F17" s="44" t="str">
        <f t="shared" si="1"/>
        <v/>
      </c>
      <c r="G17" s="63">
        <v>3200</v>
      </c>
      <c r="H17" s="100"/>
      <c r="I17" s="53" t="str">
        <f t="shared" si="4"/>
        <v/>
      </c>
      <c r="J17" s="45" t="str">
        <f t="shared" si="2"/>
        <v/>
      </c>
      <c r="N17" s="104"/>
    </row>
    <row r="18" spans="2:14" ht="20.100000000000001" customHeight="1" x14ac:dyDescent="0.15">
      <c r="B18" s="40" t="s">
        <v>80</v>
      </c>
      <c r="C18" s="41">
        <v>285</v>
      </c>
      <c r="D18" s="46" t="str">
        <f t="shared" si="3"/>
        <v/>
      </c>
      <c r="E18" s="43">
        <v>100</v>
      </c>
      <c r="F18" s="44" t="str">
        <f t="shared" si="1"/>
        <v/>
      </c>
      <c r="G18" s="60">
        <v>3900</v>
      </c>
      <c r="H18" s="100"/>
      <c r="I18" s="53" t="str">
        <f t="shared" si="4"/>
        <v/>
      </c>
      <c r="J18" s="45" t="str">
        <f t="shared" si="2"/>
        <v/>
      </c>
    </row>
    <row r="19" spans="2:14" ht="20.100000000000001" customHeight="1" x14ac:dyDescent="0.15">
      <c r="B19" s="40" t="s">
        <v>82</v>
      </c>
      <c r="C19" s="41">
        <v>285</v>
      </c>
      <c r="D19" s="46" t="str">
        <f t="shared" si="3"/>
        <v/>
      </c>
      <c r="E19" s="43">
        <v>100</v>
      </c>
      <c r="F19" s="44" t="str">
        <f t="shared" si="1"/>
        <v/>
      </c>
      <c r="G19" s="60">
        <v>3400</v>
      </c>
      <c r="H19" s="100"/>
      <c r="I19" s="53" t="str">
        <f t="shared" si="4"/>
        <v/>
      </c>
      <c r="J19" s="45" t="str">
        <f t="shared" si="2"/>
        <v/>
      </c>
    </row>
    <row r="20" spans="2:14" ht="20.100000000000001" customHeight="1" x14ac:dyDescent="0.15">
      <c r="B20" s="40" t="s">
        <v>84</v>
      </c>
      <c r="C20" s="41">
        <v>285</v>
      </c>
      <c r="D20" s="46" t="str">
        <f t="shared" si="3"/>
        <v/>
      </c>
      <c r="E20" s="43">
        <v>100</v>
      </c>
      <c r="F20" s="44" t="str">
        <f t="shared" si="1"/>
        <v/>
      </c>
      <c r="G20" s="60">
        <v>4100</v>
      </c>
      <c r="H20" s="100"/>
      <c r="I20" s="53" t="str">
        <f t="shared" si="4"/>
        <v/>
      </c>
      <c r="J20" s="45" t="str">
        <f t="shared" si="2"/>
        <v/>
      </c>
    </row>
    <row r="21" spans="2:14" ht="20.100000000000001" customHeight="1" x14ac:dyDescent="0.15">
      <c r="B21" s="40" t="s">
        <v>88</v>
      </c>
      <c r="C21" s="41">
        <v>285</v>
      </c>
      <c r="D21" s="46" t="str">
        <f t="shared" si="3"/>
        <v/>
      </c>
      <c r="E21" s="43">
        <v>100</v>
      </c>
      <c r="F21" s="44" t="str">
        <f t="shared" si="1"/>
        <v/>
      </c>
      <c r="G21" s="80">
        <v>4200</v>
      </c>
      <c r="H21" s="100"/>
      <c r="I21" s="53" t="str">
        <f t="shared" si="4"/>
        <v/>
      </c>
      <c r="J21" s="45" t="str">
        <f t="shared" si="2"/>
        <v/>
      </c>
    </row>
    <row r="22" spans="2:14" ht="20.100000000000001" customHeight="1" thickBot="1" x14ac:dyDescent="0.2">
      <c r="B22" s="40" t="s">
        <v>89</v>
      </c>
      <c r="C22" s="41">
        <v>285</v>
      </c>
      <c r="D22" s="46" t="str">
        <f t="shared" si="3"/>
        <v/>
      </c>
      <c r="E22" s="43">
        <v>100</v>
      </c>
      <c r="F22" s="44" t="str">
        <f t="shared" si="1"/>
        <v/>
      </c>
      <c r="G22" s="80">
        <v>3800</v>
      </c>
      <c r="H22" s="101"/>
      <c r="I22" s="53" t="str">
        <f t="shared" si="4"/>
        <v/>
      </c>
      <c r="J22" s="45" t="str">
        <f t="shared" si="2"/>
        <v/>
      </c>
    </row>
    <row r="23" spans="2:14" ht="20.100000000000001" customHeight="1" thickBot="1" x14ac:dyDescent="0.2">
      <c r="B23" s="47" t="s">
        <v>2</v>
      </c>
      <c r="C23" s="54"/>
      <c r="D23" s="55"/>
      <c r="E23" s="56"/>
      <c r="F23" s="57"/>
      <c r="G23" s="48">
        <f>SUM(G11:G22)</f>
        <v>42600</v>
      </c>
      <c r="H23" s="58"/>
      <c r="I23" s="59"/>
      <c r="J23" s="49" t="str">
        <f>IF(D11="","",SUM(J11:J22))</f>
        <v/>
      </c>
    </row>
    <row r="24" spans="2:14" ht="9" customHeight="1" x14ac:dyDescent="0.15">
      <c r="B24" s="9"/>
      <c r="C24" s="14"/>
      <c r="D24" s="14"/>
      <c r="E24" s="14"/>
      <c r="F24" s="21"/>
      <c r="G24" s="22"/>
      <c r="H24" s="23"/>
      <c r="I24" s="23"/>
      <c r="J24" s="23"/>
    </row>
    <row r="25" spans="2:14" ht="9" customHeight="1" x14ac:dyDescent="0.15"/>
    <row r="26" spans="2:14" s="5" customFormat="1" ht="6" customHeight="1" x14ac:dyDescent="0.15">
      <c r="B26" s="10"/>
      <c r="C26" s="15"/>
      <c r="D26" s="15"/>
      <c r="E26" s="15"/>
      <c r="F26" s="15"/>
      <c r="G26" s="15"/>
      <c r="H26" s="15"/>
      <c r="I26" s="15"/>
      <c r="J26" s="26"/>
    </row>
    <row r="27" spans="2:14" ht="15.75" customHeight="1" x14ac:dyDescent="0.15">
      <c r="B27" s="11" t="s">
        <v>52</v>
      </c>
      <c r="C27" s="62"/>
      <c r="D27" s="62"/>
      <c r="E27" s="62"/>
      <c r="F27" s="62"/>
      <c r="G27" s="62"/>
      <c r="H27" s="62"/>
      <c r="I27" s="62"/>
      <c r="J27" s="27"/>
    </row>
    <row r="28" spans="2:14" ht="6" customHeight="1" x14ac:dyDescent="0.15">
      <c r="B28" s="11"/>
      <c r="C28" s="62"/>
      <c r="D28" s="62"/>
      <c r="E28" s="62"/>
      <c r="F28" s="62"/>
      <c r="G28" s="62"/>
      <c r="H28" s="62"/>
      <c r="I28" s="62"/>
      <c r="J28" s="27"/>
    </row>
    <row r="29" spans="2:14" ht="15.75" customHeight="1" x14ac:dyDescent="0.15">
      <c r="B29" s="85" t="s">
        <v>51</v>
      </c>
      <c r="C29" s="32"/>
      <c r="D29" s="62"/>
      <c r="E29" s="62"/>
      <c r="F29" s="62"/>
      <c r="G29" s="62"/>
      <c r="H29" s="62"/>
      <c r="I29" s="62"/>
      <c r="J29" s="28"/>
    </row>
    <row r="30" spans="2:14" ht="6" customHeight="1" x14ac:dyDescent="0.15">
      <c r="B30" s="33"/>
      <c r="C30" s="32"/>
      <c r="D30" s="62"/>
      <c r="E30" s="62"/>
      <c r="F30" s="62"/>
      <c r="G30" s="62"/>
      <c r="H30" s="62"/>
      <c r="I30" s="62"/>
      <c r="J30" s="27"/>
    </row>
    <row r="31" spans="2:14" ht="15.75" customHeight="1" x14ac:dyDescent="0.15">
      <c r="B31" s="85" t="s">
        <v>53</v>
      </c>
      <c r="C31" s="32"/>
      <c r="D31" s="62"/>
      <c r="E31" s="62"/>
      <c r="F31" s="62"/>
      <c r="G31" s="62"/>
      <c r="H31" s="62"/>
      <c r="I31" s="62"/>
      <c r="J31" s="27"/>
    </row>
    <row r="32" spans="2:14"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M54"/>
  <sheetViews>
    <sheetView view="pageBreakPreview" topLeftCell="A9"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9"/>
      <c r="I3" s="19"/>
      <c r="J3" s="19"/>
    </row>
    <row r="4" spans="2:13" s="2" customFormat="1" ht="15.75" customHeight="1" x14ac:dyDescent="0.15">
      <c r="B4" s="7" t="s">
        <v>0</v>
      </c>
      <c r="C4" s="30" t="s">
        <v>29</v>
      </c>
      <c r="D4" s="16"/>
      <c r="E4" s="16"/>
      <c r="F4" s="19"/>
      <c r="G4" s="19"/>
      <c r="H4" s="61"/>
      <c r="I4" s="61"/>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50</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72</v>
      </c>
      <c r="D11" s="77"/>
      <c r="E11" s="43">
        <v>86</v>
      </c>
      <c r="F11" s="44" t="str">
        <f>IF(D11="","",ROUNDDOWN(C11*D11*(185-E11)/100,2))</f>
        <v/>
      </c>
      <c r="G11" s="78">
        <v>470</v>
      </c>
      <c r="H11" s="99"/>
      <c r="I11" s="53" t="str">
        <f t="shared" ref="I11:I14" si="0">IF(H11="","",ROUNDDOWN(G11*H11,2))</f>
        <v/>
      </c>
      <c r="J11" s="45" t="str">
        <f>IF(D11="","",ROUNDDOWN(F11+I11,0))</f>
        <v/>
      </c>
      <c r="M11" s="104"/>
    </row>
    <row r="12" spans="2:13" ht="20.100000000000001" customHeight="1" x14ac:dyDescent="0.15">
      <c r="B12" s="40" t="s">
        <v>68</v>
      </c>
      <c r="C12" s="41">
        <v>72</v>
      </c>
      <c r="D12" s="46" t="str">
        <f>IF(D$11="","",D$11)</f>
        <v/>
      </c>
      <c r="E12" s="43">
        <v>86</v>
      </c>
      <c r="F12" s="44" t="str">
        <f t="shared" ref="F12:F22" si="1">IF(D12="","",ROUNDDOWN(C12*D12*(185-E12)/100,2))</f>
        <v/>
      </c>
      <c r="G12" s="78">
        <v>390</v>
      </c>
      <c r="H12" s="100"/>
      <c r="I12" s="53" t="str">
        <f t="shared" si="0"/>
        <v/>
      </c>
      <c r="J12" s="45" t="str">
        <f t="shared" ref="J12:J22" si="2">IF(D12="","",ROUNDDOWN(F12+I12,0))</f>
        <v/>
      </c>
      <c r="M12" s="104"/>
    </row>
    <row r="13" spans="2:13" ht="20.100000000000001" customHeight="1" x14ac:dyDescent="0.15">
      <c r="B13" s="40" t="s">
        <v>70</v>
      </c>
      <c r="C13" s="41">
        <v>72</v>
      </c>
      <c r="D13" s="46" t="str">
        <f t="shared" ref="D13:D22" si="3">IF(D$11="","",D$11)</f>
        <v/>
      </c>
      <c r="E13" s="43">
        <v>86</v>
      </c>
      <c r="F13" s="44" t="str">
        <f t="shared" si="1"/>
        <v/>
      </c>
      <c r="G13" s="78">
        <v>410</v>
      </c>
      <c r="H13" s="100"/>
      <c r="I13" s="53" t="str">
        <f t="shared" si="0"/>
        <v/>
      </c>
      <c r="J13" s="45" t="str">
        <f t="shared" si="2"/>
        <v/>
      </c>
      <c r="M13" s="104"/>
    </row>
    <row r="14" spans="2:13" ht="20.100000000000001" customHeight="1" x14ac:dyDescent="0.15">
      <c r="B14" s="40" t="s">
        <v>72</v>
      </c>
      <c r="C14" s="64">
        <v>72</v>
      </c>
      <c r="D14" s="46" t="str">
        <f t="shared" si="3"/>
        <v/>
      </c>
      <c r="E14" s="43">
        <v>86</v>
      </c>
      <c r="F14" s="44" t="str">
        <f t="shared" si="1"/>
        <v/>
      </c>
      <c r="G14" s="60">
        <v>480</v>
      </c>
      <c r="H14" s="100"/>
      <c r="I14" s="53" t="str">
        <f t="shared" si="0"/>
        <v/>
      </c>
      <c r="J14" s="45" t="str">
        <f t="shared" si="2"/>
        <v/>
      </c>
      <c r="M14" s="104"/>
    </row>
    <row r="15" spans="2:13" ht="20.100000000000001" customHeight="1" x14ac:dyDescent="0.15">
      <c r="B15" s="40" t="s">
        <v>74</v>
      </c>
      <c r="C15" s="41">
        <v>72</v>
      </c>
      <c r="D15" s="46" t="str">
        <f t="shared" si="3"/>
        <v/>
      </c>
      <c r="E15" s="43">
        <v>86</v>
      </c>
      <c r="F15" s="44" t="str">
        <f t="shared" si="1"/>
        <v/>
      </c>
      <c r="G15" s="60">
        <v>500</v>
      </c>
      <c r="H15" s="100"/>
      <c r="I15" s="53" t="str">
        <f>IF(H15="","",ROUNDDOWN(G15*H15,2))</f>
        <v/>
      </c>
      <c r="J15" s="45" t="str">
        <f t="shared" si="2"/>
        <v/>
      </c>
      <c r="M15" s="104"/>
    </row>
    <row r="16" spans="2:13" ht="20.100000000000001" customHeight="1" x14ac:dyDescent="0.15">
      <c r="B16" s="40" t="s">
        <v>76</v>
      </c>
      <c r="C16" s="41">
        <v>72</v>
      </c>
      <c r="D16" s="46" t="str">
        <f t="shared" si="3"/>
        <v/>
      </c>
      <c r="E16" s="43">
        <v>86</v>
      </c>
      <c r="F16" s="44" t="str">
        <f t="shared" si="1"/>
        <v/>
      </c>
      <c r="G16" s="60">
        <v>610</v>
      </c>
      <c r="H16" s="100"/>
      <c r="I16" s="53" t="str">
        <f t="shared" ref="I16:I22" si="4">IF(H16="","",ROUNDDOWN(G16*H16,2))</f>
        <v/>
      </c>
      <c r="J16" s="45" t="str">
        <f t="shared" si="2"/>
        <v/>
      </c>
      <c r="M16" s="104"/>
    </row>
    <row r="17" spans="2:13" ht="20.100000000000001" customHeight="1" x14ac:dyDescent="0.15">
      <c r="B17" s="40" t="s">
        <v>78</v>
      </c>
      <c r="C17" s="64">
        <v>72</v>
      </c>
      <c r="D17" s="46" t="str">
        <f t="shared" si="3"/>
        <v/>
      </c>
      <c r="E17" s="43">
        <v>86</v>
      </c>
      <c r="F17" s="44" t="str">
        <f t="shared" si="1"/>
        <v/>
      </c>
      <c r="G17" s="63">
        <v>500</v>
      </c>
      <c r="H17" s="100"/>
      <c r="I17" s="53" t="str">
        <f t="shared" si="4"/>
        <v/>
      </c>
      <c r="J17" s="45" t="str">
        <f t="shared" si="2"/>
        <v/>
      </c>
      <c r="M17" s="104"/>
    </row>
    <row r="18" spans="2:13" ht="20.100000000000001" customHeight="1" x14ac:dyDescent="0.15">
      <c r="B18" s="40" t="s">
        <v>80</v>
      </c>
      <c r="C18" s="41">
        <v>72</v>
      </c>
      <c r="D18" s="46" t="str">
        <f t="shared" si="3"/>
        <v/>
      </c>
      <c r="E18" s="43">
        <v>86</v>
      </c>
      <c r="F18" s="44" t="str">
        <f t="shared" si="1"/>
        <v/>
      </c>
      <c r="G18" s="60">
        <v>870</v>
      </c>
      <c r="H18" s="100"/>
      <c r="I18" s="53" t="str">
        <f t="shared" si="4"/>
        <v/>
      </c>
      <c r="J18" s="45" t="str">
        <f t="shared" si="2"/>
        <v/>
      </c>
      <c r="M18" s="104"/>
    </row>
    <row r="19" spans="2:13" ht="20.100000000000001" customHeight="1" x14ac:dyDescent="0.15">
      <c r="B19" s="40" t="s">
        <v>82</v>
      </c>
      <c r="C19" s="41">
        <v>72</v>
      </c>
      <c r="D19" s="46" t="str">
        <f t="shared" si="3"/>
        <v/>
      </c>
      <c r="E19" s="43">
        <v>86</v>
      </c>
      <c r="F19" s="44" t="str">
        <f t="shared" si="1"/>
        <v/>
      </c>
      <c r="G19" s="60">
        <v>440</v>
      </c>
      <c r="H19" s="100"/>
      <c r="I19" s="53" t="str">
        <f t="shared" si="4"/>
        <v/>
      </c>
      <c r="J19" s="45" t="str">
        <f t="shared" si="2"/>
        <v/>
      </c>
      <c r="M19" s="104"/>
    </row>
    <row r="20" spans="2:13" ht="20.100000000000001" customHeight="1" x14ac:dyDescent="0.15">
      <c r="B20" s="40" t="s">
        <v>84</v>
      </c>
      <c r="C20" s="64">
        <v>72</v>
      </c>
      <c r="D20" s="46" t="str">
        <f t="shared" si="3"/>
        <v/>
      </c>
      <c r="E20" s="43">
        <v>86</v>
      </c>
      <c r="F20" s="44" t="str">
        <f t="shared" si="1"/>
        <v/>
      </c>
      <c r="G20" s="60">
        <v>430</v>
      </c>
      <c r="H20" s="100"/>
      <c r="I20" s="53" t="str">
        <f t="shared" si="4"/>
        <v/>
      </c>
      <c r="J20" s="45" t="str">
        <f t="shared" si="2"/>
        <v/>
      </c>
      <c r="M20" s="104"/>
    </row>
    <row r="21" spans="2:13" ht="20.100000000000001" customHeight="1" x14ac:dyDescent="0.15">
      <c r="B21" s="40" t="s">
        <v>88</v>
      </c>
      <c r="C21" s="41">
        <v>72</v>
      </c>
      <c r="D21" s="46" t="str">
        <f t="shared" si="3"/>
        <v/>
      </c>
      <c r="E21" s="43">
        <v>86</v>
      </c>
      <c r="F21" s="44" t="str">
        <f t="shared" si="1"/>
        <v/>
      </c>
      <c r="G21" s="80">
        <v>420</v>
      </c>
      <c r="H21" s="100"/>
      <c r="I21" s="53" t="str">
        <f t="shared" si="4"/>
        <v/>
      </c>
      <c r="J21" s="45" t="str">
        <f t="shared" si="2"/>
        <v/>
      </c>
      <c r="M21" s="104"/>
    </row>
    <row r="22" spans="2:13" ht="20.100000000000001" customHeight="1" thickBot="1" x14ac:dyDescent="0.2">
      <c r="B22" s="40" t="s">
        <v>89</v>
      </c>
      <c r="C22" s="41">
        <v>72</v>
      </c>
      <c r="D22" s="46" t="str">
        <f t="shared" si="3"/>
        <v/>
      </c>
      <c r="E22" s="43">
        <v>86</v>
      </c>
      <c r="F22" s="44" t="str">
        <f t="shared" si="1"/>
        <v/>
      </c>
      <c r="G22" s="80">
        <v>380</v>
      </c>
      <c r="H22" s="101"/>
      <c r="I22" s="53" t="str">
        <f t="shared" si="4"/>
        <v/>
      </c>
      <c r="J22" s="45" t="str">
        <f t="shared" si="2"/>
        <v/>
      </c>
      <c r="M22" s="104"/>
    </row>
    <row r="23" spans="2:13" ht="20.100000000000001" customHeight="1" thickBot="1" x14ac:dyDescent="0.2">
      <c r="B23" s="47" t="s">
        <v>2</v>
      </c>
      <c r="C23" s="54"/>
      <c r="D23" s="55"/>
      <c r="E23" s="56"/>
      <c r="F23" s="57"/>
      <c r="G23" s="48">
        <f>SUM(G11:G22)</f>
        <v>5900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M54"/>
  <sheetViews>
    <sheetView view="pageBreakPreview" topLeftCell="A13"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9"/>
      <c r="I3" s="19"/>
      <c r="J3" s="19"/>
    </row>
    <row r="4" spans="2:13" s="2" customFormat="1" ht="15.75" customHeight="1" x14ac:dyDescent="0.15">
      <c r="B4" s="7" t="s">
        <v>0</v>
      </c>
      <c r="C4" s="30" t="s">
        <v>30</v>
      </c>
      <c r="D4" s="16"/>
      <c r="E4" s="16"/>
      <c r="F4" s="19"/>
      <c r="G4" s="19"/>
      <c r="H4" s="61"/>
      <c r="I4" s="61"/>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50</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155</v>
      </c>
      <c r="D11" s="77"/>
      <c r="E11" s="43">
        <v>97</v>
      </c>
      <c r="F11" s="44" t="str">
        <f>IF(D11="","",ROUNDDOWN(C11*D11*(185-E11)/100,2))</f>
        <v/>
      </c>
      <c r="G11" s="78">
        <v>11700</v>
      </c>
      <c r="H11" s="99"/>
      <c r="I11" s="53" t="str">
        <f t="shared" ref="I11:I14" si="0">IF(H11="","",ROUNDDOWN(G11*H11,2))</f>
        <v/>
      </c>
      <c r="J11" s="45" t="str">
        <f>IF(D11="","",ROUNDDOWN(F11+I11,0))</f>
        <v/>
      </c>
      <c r="M11" s="104"/>
    </row>
    <row r="12" spans="2:13" ht="20.100000000000001" customHeight="1" x14ac:dyDescent="0.15">
      <c r="B12" s="40" t="s">
        <v>68</v>
      </c>
      <c r="C12" s="41">
        <v>155</v>
      </c>
      <c r="D12" s="46" t="str">
        <f>IF(D$11="","",D$11)</f>
        <v/>
      </c>
      <c r="E12" s="43">
        <v>97</v>
      </c>
      <c r="F12" s="44" t="str">
        <f t="shared" ref="F12:F22" si="1">IF(D12="","",ROUNDDOWN(C12*D12*(185-E12)/100,2))</f>
        <v/>
      </c>
      <c r="G12" s="78">
        <v>12000</v>
      </c>
      <c r="H12" s="100"/>
      <c r="I12" s="53" t="str">
        <f t="shared" si="0"/>
        <v/>
      </c>
      <c r="J12" s="45" t="str">
        <f t="shared" ref="J12:J22" si="2">IF(D12="","",ROUNDDOWN(F12+I12,0))</f>
        <v/>
      </c>
      <c r="M12" s="104"/>
    </row>
    <row r="13" spans="2:13" ht="20.100000000000001" customHeight="1" x14ac:dyDescent="0.15">
      <c r="B13" s="40" t="s">
        <v>70</v>
      </c>
      <c r="C13" s="41">
        <v>155</v>
      </c>
      <c r="D13" s="46" t="str">
        <f t="shared" ref="D13:D22" si="3">IF(D$11="","",D$11)</f>
        <v/>
      </c>
      <c r="E13" s="43">
        <v>97</v>
      </c>
      <c r="F13" s="44" t="str">
        <f t="shared" si="1"/>
        <v/>
      </c>
      <c r="G13" s="78">
        <v>11900</v>
      </c>
      <c r="H13" s="100"/>
      <c r="I13" s="53" t="str">
        <f t="shared" si="0"/>
        <v/>
      </c>
      <c r="J13" s="45" t="str">
        <f t="shared" si="2"/>
        <v/>
      </c>
      <c r="M13" s="104"/>
    </row>
    <row r="14" spans="2:13" ht="20.100000000000001" customHeight="1" x14ac:dyDescent="0.15">
      <c r="B14" s="40" t="s">
        <v>72</v>
      </c>
      <c r="C14" s="64">
        <v>155</v>
      </c>
      <c r="D14" s="46" t="str">
        <f t="shared" si="3"/>
        <v/>
      </c>
      <c r="E14" s="43">
        <v>97</v>
      </c>
      <c r="F14" s="44" t="str">
        <f t="shared" si="1"/>
        <v/>
      </c>
      <c r="G14" s="60">
        <v>13600</v>
      </c>
      <c r="H14" s="100"/>
      <c r="I14" s="53" t="str">
        <f t="shared" si="0"/>
        <v/>
      </c>
      <c r="J14" s="45" t="str">
        <f t="shared" si="2"/>
        <v/>
      </c>
      <c r="M14" s="104"/>
    </row>
    <row r="15" spans="2:13" ht="20.100000000000001" customHeight="1" x14ac:dyDescent="0.15">
      <c r="B15" s="40" t="s">
        <v>74</v>
      </c>
      <c r="C15" s="41">
        <v>155</v>
      </c>
      <c r="D15" s="46" t="str">
        <f t="shared" si="3"/>
        <v/>
      </c>
      <c r="E15" s="43">
        <v>97</v>
      </c>
      <c r="F15" s="44" t="str">
        <f t="shared" si="1"/>
        <v/>
      </c>
      <c r="G15" s="60">
        <v>15100</v>
      </c>
      <c r="H15" s="100"/>
      <c r="I15" s="53" t="str">
        <f>IF(H15="","",ROUNDDOWN(G15*H15,2))</f>
        <v/>
      </c>
      <c r="J15" s="45" t="str">
        <f t="shared" si="2"/>
        <v/>
      </c>
      <c r="M15" s="104"/>
    </row>
    <row r="16" spans="2:13" ht="20.100000000000001" customHeight="1" x14ac:dyDescent="0.15">
      <c r="B16" s="40" t="s">
        <v>76</v>
      </c>
      <c r="C16" s="41">
        <v>155</v>
      </c>
      <c r="D16" s="46" t="str">
        <f t="shared" si="3"/>
        <v/>
      </c>
      <c r="E16" s="43">
        <v>97</v>
      </c>
      <c r="F16" s="44" t="str">
        <f t="shared" si="1"/>
        <v/>
      </c>
      <c r="G16" s="60">
        <v>15100</v>
      </c>
      <c r="H16" s="100"/>
      <c r="I16" s="53" t="str">
        <f t="shared" ref="I16:I22" si="4">IF(H16="","",ROUNDDOWN(G16*H16,2))</f>
        <v/>
      </c>
      <c r="J16" s="45" t="str">
        <f t="shared" si="2"/>
        <v/>
      </c>
      <c r="M16" s="104"/>
    </row>
    <row r="17" spans="2:13" ht="20.100000000000001" customHeight="1" x14ac:dyDescent="0.15">
      <c r="B17" s="40" t="s">
        <v>78</v>
      </c>
      <c r="C17" s="64">
        <v>155</v>
      </c>
      <c r="D17" s="46" t="str">
        <f t="shared" si="3"/>
        <v/>
      </c>
      <c r="E17" s="43">
        <v>97</v>
      </c>
      <c r="F17" s="44" t="str">
        <f t="shared" si="1"/>
        <v/>
      </c>
      <c r="G17" s="63">
        <v>20200</v>
      </c>
      <c r="H17" s="100"/>
      <c r="I17" s="53" t="str">
        <f t="shared" si="4"/>
        <v/>
      </c>
      <c r="J17" s="45" t="str">
        <f t="shared" si="2"/>
        <v/>
      </c>
      <c r="M17" s="104"/>
    </row>
    <row r="18" spans="2:13" ht="20.100000000000001" customHeight="1" x14ac:dyDescent="0.15">
      <c r="B18" s="40" t="s">
        <v>80</v>
      </c>
      <c r="C18" s="41">
        <v>155</v>
      </c>
      <c r="D18" s="46" t="str">
        <f t="shared" si="3"/>
        <v/>
      </c>
      <c r="E18" s="43">
        <v>97</v>
      </c>
      <c r="F18" s="44" t="str">
        <f t="shared" si="1"/>
        <v/>
      </c>
      <c r="G18" s="60">
        <v>23900</v>
      </c>
      <c r="H18" s="100"/>
      <c r="I18" s="53" t="str">
        <f t="shared" si="4"/>
        <v/>
      </c>
      <c r="J18" s="45" t="str">
        <f t="shared" si="2"/>
        <v/>
      </c>
      <c r="M18" s="104"/>
    </row>
    <row r="19" spans="2:13" ht="20.100000000000001" customHeight="1" x14ac:dyDescent="0.15">
      <c r="B19" s="40" t="s">
        <v>82</v>
      </c>
      <c r="C19" s="41">
        <v>155</v>
      </c>
      <c r="D19" s="46" t="str">
        <f t="shared" si="3"/>
        <v/>
      </c>
      <c r="E19" s="43">
        <v>97</v>
      </c>
      <c r="F19" s="44" t="str">
        <f t="shared" si="1"/>
        <v/>
      </c>
      <c r="G19" s="60">
        <v>16200</v>
      </c>
      <c r="H19" s="100"/>
      <c r="I19" s="53" t="str">
        <f t="shared" si="4"/>
        <v/>
      </c>
      <c r="J19" s="45" t="str">
        <f t="shared" si="2"/>
        <v/>
      </c>
      <c r="M19" s="104"/>
    </row>
    <row r="20" spans="2:13" ht="20.100000000000001" customHeight="1" x14ac:dyDescent="0.15">
      <c r="B20" s="40" t="s">
        <v>84</v>
      </c>
      <c r="C20" s="64">
        <v>155</v>
      </c>
      <c r="D20" s="46" t="str">
        <f t="shared" si="3"/>
        <v/>
      </c>
      <c r="E20" s="43">
        <v>97</v>
      </c>
      <c r="F20" s="44" t="str">
        <f t="shared" si="1"/>
        <v/>
      </c>
      <c r="G20" s="60">
        <v>13800</v>
      </c>
      <c r="H20" s="100"/>
      <c r="I20" s="53" t="str">
        <f t="shared" si="4"/>
        <v/>
      </c>
      <c r="J20" s="45" t="str">
        <f t="shared" si="2"/>
        <v/>
      </c>
      <c r="M20" s="104"/>
    </row>
    <row r="21" spans="2:13" ht="20.100000000000001" customHeight="1" x14ac:dyDescent="0.15">
      <c r="B21" s="40" t="s">
        <v>88</v>
      </c>
      <c r="C21" s="41">
        <v>155</v>
      </c>
      <c r="D21" s="46" t="str">
        <f t="shared" si="3"/>
        <v/>
      </c>
      <c r="E21" s="43">
        <v>97</v>
      </c>
      <c r="F21" s="44" t="str">
        <f t="shared" si="1"/>
        <v/>
      </c>
      <c r="G21" s="80">
        <v>11500</v>
      </c>
      <c r="H21" s="100"/>
      <c r="I21" s="53" t="str">
        <f t="shared" si="4"/>
        <v/>
      </c>
      <c r="J21" s="45" t="str">
        <f t="shared" si="2"/>
        <v/>
      </c>
      <c r="M21" s="104"/>
    </row>
    <row r="22" spans="2:13" ht="20.100000000000001" customHeight="1" thickBot="1" x14ac:dyDescent="0.2">
      <c r="B22" s="40" t="s">
        <v>89</v>
      </c>
      <c r="C22" s="41">
        <v>155</v>
      </c>
      <c r="D22" s="46" t="str">
        <f t="shared" si="3"/>
        <v/>
      </c>
      <c r="E22" s="43">
        <v>97</v>
      </c>
      <c r="F22" s="44" t="str">
        <f t="shared" si="1"/>
        <v/>
      </c>
      <c r="G22" s="80">
        <v>9800</v>
      </c>
      <c r="H22" s="101"/>
      <c r="I22" s="53" t="str">
        <f t="shared" si="4"/>
        <v/>
      </c>
      <c r="J22" s="45" t="str">
        <f t="shared" si="2"/>
        <v/>
      </c>
      <c r="M22" s="104"/>
    </row>
    <row r="23" spans="2:13" ht="20.100000000000001" customHeight="1" thickBot="1" x14ac:dyDescent="0.2">
      <c r="B23" s="47" t="s">
        <v>2</v>
      </c>
      <c r="C23" s="54"/>
      <c r="D23" s="55"/>
      <c r="E23" s="56"/>
      <c r="F23" s="57"/>
      <c r="G23" s="48">
        <f>SUM(G11:G22)</f>
        <v>174800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N54"/>
  <sheetViews>
    <sheetView view="pageBreakPreview" topLeftCell="A9"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4" ht="15.75" customHeight="1" x14ac:dyDescent="0.15">
      <c r="J1" s="24"/>
    </row>
    <row r="2" spans="2:14" ht="24.75" customHeight="1" x14ac:dyDescent="0.15">
      <c r="B2" s="6" t="s">
        <v>60</v>
      </c>
      <c r="C2" s="6"/>
      <c r="D2" s="6"/>
      <c r="E2" s="6"/>
      <c r="F2" s="6"/>
      <c r="G2" s="6"/>
      <c r="H2" s="6"/>
      <c r="I2" s="6"/>
      <c r="J2" s="6"/>
    </row>
    <row r="3" spans="2:14" s="2" customFormat="1" ht="15.75" customHeight="1" x14ac:dyDescent="0.15">
      <c r="B3" s="7" t="s">
        <v>4</v>
      </c>
      <c r="C3" s="12" t="s">
        <v>65</v>
      </c>
      <c r="D3" s="12"/>
      <c r="E3" s="12"/>
      <c r="F3" s="12"/>
      <c r="G3" s="12"/>
      <c r="H3" s="19"/>
      <c r="I3" s="19"/>
      <c r="J3" s="19"/>
    </row>
    <row r="4" spans="2:14" s="2" customFormat="1" ht="15.75" customHeight="1" x14ac:dyDescent="0.15">
      <c r="B4" s="7" t="s">
        <v>0</v>
      </c>
      <c r="C4" s="30" t="s">
        <v>31</v>
      </c>
      <c r="D4" s="16"/>
      <c r="E4" s="16"/>
      <c r="F4" s="19"/>
      <c r="G4" s="19"/>
      <c r="H4" s="61"/>
      <c r="I4" s="61"/>
      <c r="J4" s="19"/>
    </row>
    <row r="5" spans="2:14" ht="7.5" customHeight="1" thickBot="1" x14ac:dyDescent="0.2"/>
    <row r="6" spans="2:14" ht="15.75" customHeight="1" x14ac:dyDescent="0.15">
      <c r="B6" s="34"/>
      <c r="C6" s="114" t="s">
        <v>6</v>
      </c>
      <c r="D6" s="115"/>
      <c r="E6" s="115"/>
      <c r="F6" s="116"/>
      <c r="G6" s="114" t="s">
        <v>7</v>
      </c>
      <c r="H6" s="115"/>
      <c r="I6" s="116"/>
      <c r="J6" s="35"/>
    </row>
    <row r="7" spans="2:14" ht="15.75" customHeight="1" x14ac:dyDescent="0.15">
      <c r="B7" s="8"/>
      <c r="C7" s="117"/>
      <c r="D7" s="118"/>
      <c r="E7" s="118"/>
      <c r="F7" s="119"/>
      <c r="G7" s="117"/>
      <c r="H7" s="118"/>
      <c r="I7" s="119"/>
      <c r="J7" s="25" t="s">
        <v>5</v>
      </c>
    </row>
    <row r="8" spans="2:14" s="3" customFormat="1" ht="23.85" customHeight="1" x14ac:dyDescent="0.15">
      <c r="B8" s="8" t="s">
        <v>8</v>
      </c>
      <c r="C8" s="50" t="s">
        <v>9</v>
      </c>
      <c r="D8" s="36" t="s">
        <v>10</v>
      </c>
      <c r="E8" s="37" t="s">
        <v>12</v>
      </c>
      <c r="F8" s="38" t="s">
        <v>13</v>
      </c>
      <c r="G8" s="8" t="s">
        <v>14</v>
      </c>
      <c r="H8" s="36" t="s">
        <v>10</v>
      </c>
      <c r="I8" s="18" t="s">
        <v>50</v>
      </c>
      <c r="J8" s="39"/>
    </row>
    <row r="9" spans="2:14" s="4" customFormat="1" ht="15.75" customHeight="1" x14ac:dyDescent="0.15">
      <c r="B9" s="8"/>
      <c r="C9" s="13" t="s">
        <v>40</v>
      </c>
      <c r="D9" s="17" t="s">
        <v>15</v>
      </c>
      <c r="E9" s="18" t="s">
        <v>41</v>
      </c>
      <c r="F9" s="20" t="s">
        <v>16</v>
      </c>
      <c r="G9" s="8" t="s">
        <v>42</v>
      </c>
      <c r="H9" s="17" t="s">
        <v>11</v>
      </c>
      <c r="I9" s="18" t="s">
        <v>16</v>
      </c>
      <c r="J9" s="25" t="s">
        <v>16</v>
      </c>
    </row>
    <row r="10" spans="2:14" s="4" customFormat="1" ht="30" customHeight="1" thickBot="1" x14ac:dyDescent="0.2">
      <c r="B10" s="8"/>
      <c r="C10" s="8" t="s">
        <v>33</v>
      </c>
      <c r="D10" s="17" t="s">
        <v>34</v>
      </c>
      <c r="E10" s="18" t="s">
        <v>35</v>
      </c>
      <c r="F10" s="51" t="s">
        <v>36</v>
      </c>
      <c r="G10" s="8" t="s">
        <v>37</v>
      </c>
      <c r="H10" s="17" t="s">
        <v>38</v>
      </c>
      <c r="I10" s="18" t="s">
        <v>39</v>
      </c>
      <c r="J10" s="52" t="s">
        <v>47</v>
      </c>
    </row>
    <row r="11" spans="2:14" ht="20.100000000000001" customHeight="1" thickBot="1" x14ac:dyDescent="0.2">
      <c r="B11" s="40" t="s">
        <v>66</v>
      </c>
      <c r="C11" s="64">
        <v>149</v>
      </c>
      <c r="D11" s="77"/>
      <c r="E11" s="43">
        <v>94</v>
      </c>
      <c r="F11" s="44" t="str">
        <f>IF(D11="","",ROUNDDOWN(C11*D11*(185-E11)/100,2))</f>
        <v/>
      </c>
      <c r="G11" s="102">
        <v>23500</v>
      </c>
      <c r="H11" s="99"/>
      <c r="I11" s="53" t="str">
        <f t="shared" ref="I11:I14" si="0">IF(H11="","",ROUNDDOWN(G11*H11,2))</f>
        <v/>
      </c>
      <c r="J11" s="45" t="str">
        <f>IF(D11="","",ROUNDDOWN(F11+I11,0))</f>
        <v/>
      </c>
      <c r="N11" s="104"/>
    </row>
    <row r="12" spans="2:14" ht="20.100000000000001" customHeight="1" x14ac:dyDescent="0.15">
      <c r="B12" s="40" t="s">
        <v>68</v>
      </c>
      <c r="C12" s="41">
        <v>149</v>
      </c>
      <c r="D12" s="46" t="str">
        <f>IF(D$11="","",D$11)</f>
        <v/>
      </c>
      <c r="E12" s="43">
        <v>94</v>
      </c>
      <c r="F12" s="44" t="str">
        <f t="shared" ref="F12:F21" si="1">IF(D12="","",ROUNDDOWN(C12*D12*(185-E12)/100,2))</f>
        <v/>
      </c>
      <c r="G12" s="84">
        <v>23400</v>
      </c>
      <c r="H12" s="100"/>
      <c r="I12" s="53" t="str">
        <f t="shared" si="0"/>
        <v/>
      </c>
      <c r="J12" s="45" t="str">
        <f t="shared" ref="J12:J22" si="2">IF(D12="","",ROUNDDOWN(F12+I12,0))</f>
        <v/>
      </c>
      <c r="N12" s="104"/>
    </row>
    <row r="13" spans="2:14" ht="20.100000000000001" customHeight="1" x14ac:dyDescent="0.15">
      <c r="B13" s="40" t="s">
        <v>70</v>
      </c>
      <c r="C13" s="41">
        <v>149</v>
      </c>
      <c r="D13" s="46" t="str">
        <f t="shared" ref="D13:D22" si="3">IF(D$11="","",D$11)</f>
        <v/>
      </c>
      <c r="E13" s="43">
        <v>94</v>
      </c>
      <c r="F13" s="44" t="str">
        <f t="shared" si="1"/>
        <v/>
      </c>
      <c r="G13" s="84">
        <v>24300</v>
      </c>
      <c r="H13" s="100"/>
      <c r="I13" s="53" t="str">
        <f t="shared" si="0"/>
        <v/>
      </c>
      <c r="J13" s="45" t="str">
        <f t="shared" si="2"/>
        <v/>
      </c>
      <c r="N13" s="104"/>
    </row>
    <row r="14" spans="2:14" ht="20.100000000000001" customHeight="1" x14ac:dyDescent="0.15">
      <c r="B14" s="40" t="s">
        <v>72</v>
      </c>
      <c r="C14" s="41">
        <v>149</v>
      </c>
      <c r="D14" s="46" t="str">
        <f t="shared" si="3"/>
        <v/>
      </c>
      <c r="E14" s="43">
        <v>94</v>
      </c>
      <c r="F14" s="44" t="str">
        <f t="shared" si="1"/>
        <v/>
      </c>
      <c r="G14" s="84">
        <v>25500</v>
      </c>
      <c r="H14" s="100"/>
      <c r="I14" s="53" t="str">
        <f t="shared" si="0"/>
        <v/>
      </c>
      <c r="J14" s="45" t="str">
        <f t="shared" si="2"/>
        <v/>
      </c>
      <c r="N14" s="104"/>
    </row>
    <row r="15" spans="2:14" ht="20.100000000000001" customHeight="1" x14ac:dyDescent="0.15">
      <c r="B15" s="40" t="s">
        <v>74</v>
      </c>
      <c r="C15" s="41">
        <v>149</v>
      </c>
      <c r="D15" s="46" t="str">
        <f t="shared" si="3"/>
        <v/>
      </c>
      <c r="E15" s="43">
        <v>94</v>
      </c>
      <c r="F15" s="44" t="str">
        <f t="shared" si="1"/>
        <v/>
      </c>
      <c r="G15" s="84">
        <v>26400</v>
      </c>
      <c r="H15" s="100"/>
      <c r="I15" s="53" t="str">
        <f>IF(H15="","",ROUNDDOWN(G15*H15,2))</f>
        <v/>
      </c>
      <c r="J15" s="45" t="str">
        <f t="shared" si="2"/>
        <v/>
      </c>
      <c r="N15" s="104"/>
    </row>
    <row r="16" spans="2:14" ht="20.100000000000001" customHeight="1" x14ac:dyDescent="0.15">
      <c r="B16" s="40" t="s">
        <v>76</v>
      </c>
      <c r="C16" s="41">
        <v>149</v>
      </c>
      <c r="D16" s="46" t="str">
        <f t="shared" si="3"/>
        <v/>
      </c>
      <c r="E16" s="43">
        <v>94</v>
      </c>
      <c r="F16" s="44" t="str">
        <f t="shared" si="1"/>
        <v/>
      </c>
      <c r="G16" s="84">
        <v>25300</v>
      </c>
      <c r="H16" s="100"/>
      <c r="I16" s="53" t="str">
        <f t="shared" ref="I16" si="4">IF(H16="","",ROUNDDOWN(G16*H16,2))</f>
        <v/>
      </c>
      <c r="J16" s="45" t="str">
        <f t="shared" si="2"/>
        <v/>
      </c>
      <c r="N16" s="104"/>
    </row>
    <row r="17" spans="2:14" ht="20.100000000000001" customHeight="1" x14ac:dyDescent="0.15">
      <c r="B17" s="40" t="s">
        <v>78</v>
      </c>
      <c r="C17" s="41">
        <v>149</v>
      </c>
      <c r="D17" s="46" t="str">
        <f t="shared" si="3"/>
        <v/>
      </c>
      <c r="E17" s="43">
        <v>94</v>
      </c>
      <c r="F17" s="44" t="str">
        <f t="shared" si="1"/>
        <v/>
      </c>
      <c r="G17" s="84">
        <v>25400</v>
      </c>
      <c r="H17" s="100"/>
      <c r="I17" s="53" t="str">
        <f>IF(H17="","",ROUNDDOWN(G17*H17,2))</f>
        <v/>
      </c>
      <c r="J17" s="45" t="str">
        <f t="shared" si="2"/>
        <v/>
      </c>
      <c r="N17" s="104"/>
    </row>
    <row r="18" spans="2:14" ht="20.100000000000001" customHeight="1" x14ac:dyDescent="0.15">
      <c r="B18" s="40" t="s">
        <v>80</v>
      </c>
      <c r="C18" s="41">
        <v>149</v>
      </c>
      <c r="D18" s="46" t="str">
        <f t="shared" si="3"/>
        <v/>
      </c>
      <c r="E18" s="43">
        <v>94</v>
      </c>
      <c r="F18" s="44" t="str">
        <f t="shared" si="1"/>
        <v/>
      </c>
      <c r="G18" s="84">
        <v>26800</v>
      </c>
      <c r="H18" s="100"/>
      <c r="I18" s="53" t="str">
        <f t="shared" ref="I18:I22" si="5">IF(H18="","",ROUNDDOWN(G18*H18,2))</f>
        <v/>
      </c>
      <c r="J18" s="45" t="str">
        <f t="shared" si="2"/>
        <v/>
      </c>
      <c r="N18" s="104"/>
    </row>
    <row r="19" spans="2:14" ht="20.100000000000001" customHeight="1" x14ac:dyDescent="0.15">
      <c r="B19" s="40" t="s">
        <v>82</v>
      </c>
      <c r="C19" s="41">
        <v>149</v>
      </c>
      <c r="D19" s="46" t="str">
        <f t="shared" si="3"/>
        <v/>
      </c>
      <c r="E19" s="43">
        <v>94</v>
      </c>
      <c r="F19" s="44" t="str">
        <f t="shared" si="1"/>
        <v/>
      </c>
      <c r="G19" s="84">
        <v>22500</v>
      </c>
      <c r="H19" s="100"/>
      <c r="I19" s="53" t="str">
        <f t="shared" si="5"/>
        <v/>
      </c>
      <c r="J19" s="45" t="str">
        <f t="shared" si="2"/>
        <v/>
      </c>
      <c r="N19" s="104"/>
    </row>
    <row r="20" spans="2:14" ht="20.100000000000001" customHeight="1" x14ac:dyDescent="0.15">
      <c r="B20" s="40" t="s">
        <v>84</v>
      </c>
      <c r="C20" s="41">
        <v>149</v>
      </c>
      <c r="D20" s="46" t="str">
        <f t="shared" si="3"/>
        <v/>
      </c>
      <c r="E20" s="43">
        <v>94</v>
      </c>
      <c r="F20" s="44" t="str">
        <f t="shared" si="1"/>
        <v/>
      </c>
      <c r="G20" s="84">
        <v>22600</v>
      </c>
      <c r="H20" s="100"/>
      <c r="I20" s="53" t="str">
        <f t="shared" si="5"/>
        <v/>
      </c>
      <c r="J20" s="45" t="str">
        <f t="shared" si="2"/>
        <v/>
      </c>
      <c r="N20" s="104"/>
    </row>
    <row r="21" spans="2:14" ht="20.100000000000001" customHeight="1" x14ac:dyDescent="0.15">
      <c r="B21" s="40" t="s">
        <v>88</v>
      </c>
      <c r="C21" s="41">
        <v>149</v>
      </c>
      <c r="D21" s="46" t="str">
        <f t="shared" si="3"/>
        <v/>
      </c>
      <c r="E21" s="43">
        <v>94</v>
      </c>
      <c r="F21" s="44" t="str">
        <f t="shared" si="1"/>
        <v/>
      </c>
      <c r="G21" s="84">
        <v>21500</v>
      </c>
      <c r="H21" s="100"/>
      <c r="I21" s="53" t="str">
        <f t="shared" si="5"/>
        <v/>
      </c>
      <c r="J21" s="45" t="str">
        <f t="shared" si="2"/>
        <v/>
      </c>
      <c r="N21" s="104"/>
    </row>
    <row r="22" spans="2:14" ht="20.100000000000001" customHeight="1" thickBot="1" x14ac:dyDescent="0.2">
      <c r="B22" s="40" t="s">
        <v>89</v>
      </c>
      <c r="C22" s="41">
        <v>149</v>
      </c>
      <c r="D22" s="46" t="str">
        <f t="shared" si="3"/>
        <v/>
      </c>
      <c r="E22" s="43">
        <v>94</v>
      </c>
      <c r="F22" s="44" t="str">
        <f>IF(D22="","",ROUNDDOWN(C22*D22*(185-E22)/100,2))</f>
        <v/>
      </c>
      <c r="G22" s="84">
        <v>20600</v>
      </c>
      <c r="H22" s="101"/>
      <c r="I22" s="53" t="str">
        <f t="shared" si="5"/>
        <v/>
      </c>
      <c r="J22" s="45" t="str">
        <f t="shared" si="2"/>
        <v/>
      </c>
      <c r="N22" s="104"/>
    </row>
    <row r="23" spans="2:14" ht="20.100000000000001" customHeight="1" thickBot="1" x14ac:dyDescent="0.2">
      <c r="B23" s="47" t="s">
        <v>2</v>
      </c>
      <c r="C23" s="54"/>
      <c r="D23" s="55"/>
      <c r="E23" s="56"/>
      <c r="F23" s="57"/>
      <c r="G23" s="48">
        <f>SUM(G11:G22)</f>
        <v>287800</v>
      </c>
      <c r="H23" s="58"/>
      <c r="I23" s="59"/>
      <c r="J23" s="49" t="str">
        <f>IF(D11="","",SUM(J11:J22))</f>
        <v/>
      </c>
    </row>
    <row r="24" spans="2:14" ht="9" customHeight="1" x14ac:dyDescent="0.15">
      <c r="B24" s="9"/>
      <c r="C24" s="14"/>
      <c r="D24" s="14"/>
      <c r="E24" s="14"/>
      <c r="F24" s="21"/>
      <c r="G24" s="22"/>
      <c r="H24" s="23"/>
      <c r="I24" s="23"/>
      <c r="J24" s="23"/>
    </row>
    <row r="25" spans="2:14" ht="9" customHeight="1" x14ac:dyDescent="0.15"/>
    <row r="26" spans="2:14" s="5" customFormat="1" ht="6" customHeight="1" x14ac:dyDescent="0.15">
      <c r="B26" s="10"/>
      <c r="C26" s="15"/>
      <c r="D26" s="15"/>
      <c r="E26" s="15"/>
      <c r="F26" s="15"/>
      <c r="G26" s="15"/>
      <c r="H26" s="15"/>
      <c r="I26" s="15"/>
      <c r="J26" s="26"/>
    </row>
    <row r="27" spans="2:14" ht="15.75" customHeight="1" x14ac:dyDescent="0.15">
      <c r="B27" s="11" t="s">
        <v>52</v>
      </c>
      <c r="C27" s="62"/>
      <c r="D27" s="62"/>
      <c r="E27" s="62"/>
      <c r="F27" s="62"/>
      <c r="G27" s="62"/>
      <c r="H27" s="62"/>
      <c r="I27" s="62"/>
      <c r="J27" s="27"/>
    </row>
    <row r="28" spans="2:14" ht="6" customHeight="1" x14ac:dyDescent="0.15">
      <c r="B28" s="11"/>
      <c r="C28" s="62"/>
      <c r="D28" s="62"/>
      <c r="E28" s="62"/>
      <c r="F28" s="62"/>
      <c r="G28" s="62"/>
      <c r="H28" s="62"/>
      <c r="I28" s="62"/>
      <c r="J28" s="27"/>
    </row>
    <row r="29" spans="2:14" ht="15.75" customHeight="1" x14ac:dyDescent="0.15">
      <c r="B29" s="85" t="s">
        <v>51</v>
      </c>
      <c r="C29" s="32"/>
      <c r="D29" s="62"/>
      <c r="E29" s="62"/>
      <c r="F29" s="62"/>
      <c r="G29" s="62"/>
      <c r="H29" s="62"/>
      <c r="I29" s="62"/>
      <c r="J29" s="28"/>
    </row>
    <row r="30" spans="2:14" ht="6" customHeight="1" x14ac:dyDescent="0.15">
      <c r="B30" s="33"/>
      <c r="C30" s="32"/>
      <c r="D30" s="62"/>
      <c r="E30" s="62"/>
      <c r="F30" s="62"/>
      <c r="G30" s="62"/>
      <c r="H30" s="62"/>
      <c r="I30" s="62"/>
      <c r="J30" s="27"/>
    </row>
    <row r="31" spans="2:14" ht="15.75" customHeight="1" x14ac:dyDescent="0.15">
      <c r="B31" s="85" t="s">
        <v>53</v>
      </c>
      <c r="C31" s="32"/>
      <c r="D31" s="62"/>
      <c r="E31" s="62"/>
      <c r="F31" s="62"/>
      <c r="G31" s="62"/>
      <c r="H31" s="62"/>
      <c r="I31" s="62"/>
      <c r="J31" s="27"/>
    </row>
    <row r="32" spans="2:14"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EAB0C-2FC7-48AE-BF1B-FA187D4EE6E9}">
  <sheetPr>
    <pageSetUpPr fitToPage="1"/>
  </sheetPr>
  <dimension ref="B1:N55"/>
  <sheetViews>
    <sheetView view="pageBreakPreview" zoomScaleNormal="100" zoomScaleSheetLayoutView="100" workbookViewId="0">
      <selection activeCell="B22" sqref="B22:B23"/>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4" ht="15.75" customHeight="1" x14ac:dyDescent="0.15">
      <c r="J1" s="24"/>
    </row>
    <row r="2" spans="2:14" ht="24.75" customHeight="1" x14ac:dyDescent="0.15">
      <c r="B2" s="6" t="s">
        <v>60</v>
      </c>
      <c r="C2" s="6"/>
      <c r="D2" s="6"/>
      <c r="E2" s="6"/>
      <c r="F2" s="6"/>
      <c r="G2" s="6"/>
      <c r="H2" s="6"/>
      <c r="I2" s="6"/>
      <c r="J2" s="6"/>
    </row>
    <row r="3" spans="2:14" s="2" customFormat="1" ht="15.75" customHeight="1" x14ac:dyDescent="0.15">
      <c r="B3" s="7" t="s">
        <v>4</v>
      </c>
      <c r="C3" s="12" t="s">
        <v>65</v>
      </c>
      <c r="D3" s="12"/>
      <c r="E3" s="12"/>
      <c r="F3" s="12"/>
      <c r="G3" s="12"/>
      <c r="H3" s="19"/>
      <c r="I3" s="19"/>
      <c r="J3" s="19"/>
    </row>
    <row r="4" spans="2:14" s="2" customFormat="1" ht="15.75" customHeight="1" x14ac:dyDescent="0.15">
      <c r="B4" s="7" t="s">
        <v>0</v>
      </c>
      <c r="C4" s="30" t="s">
        <v>86</v>
      </c>
      <c r="D4" s="16"/>
      <c r="E4" s="16"/>
      <c r="F4" s="19"/>
      <c r="G4" s="19"/>
      <c r="H4" s="61"/>
      <c r="I4" s="61"/>
      <c r="J4" s="19"/>
    </row>
    <row r="5" spans="2:14" ht="7.5" customHeight="1" thickBot="1" x14ac:dyDescent="0.2"/>
    <row r="6" spans="2:14" ht="15.75" customHeight="1" x14ac:dyDescent="0.15">
      <c r="B6" s="34"/>
      <c r="C6" s="114" t="s">
        <v>6</v>
      </c>
      <c r="D6" s="115"/>
      <c r="E6" s="115"/>
      <c r="F6" s="116"/>
      <c r="G6" s="114" t="s">
        <v>7</v>
      </c>
      <c r="H6" s="115"/>
      <c r="I6" s="116"/>
      <c r="J6" s="35"/>
    </row>
    <row r="7" spans="2:14" ht="15.75" customHeight="1" x14ac:dyDescent="0.15">
      <c r="B7" s="8"/>
      <c r="C7" s="117"/>
      <c r="D7" s="118"/>
      <c r="E7" s="118"/>
      <c r="F7" s="119"/>
      <c r="G7" s="117"/>
      <c r="H7" s="118"/>
      <c r="I7" s="119"/>
      <c r="J7" s="25" t="s">
        <v>5</v>
      </c>
    </row>
    <row r="8" spans="2:14" s="3" customFormat="1" ht="23.85" customHeight="1" x14ac:dyDescent="0.15">
      <c r="B8" s="8" t="s">
        <v>8</v>
      </c>
      <c r="C8" s="50" t="s">
        <v>9</v>
      </c>
      <c r="D8" s="36" t="s">
        <v>10</v>
      </c>
      <c r="E8" s="37" t="s">
        <v>12</v>
      </c>
      <c r="F8" s="38" t="s">
        <v>13</v>
      </c>
      <c r="G8" s="8" t="s">
        <v>14</v>
      </c>
      <c r="H8" s="36" t="s">
        <v>10</v>
      </c>
      <c r="I8" s="18" t="s">
        <v>49</v>
      </c>
      <c r="J8" s="39"/>
    </row>
    <row r="9" spans="2:14" s="4" customFormat="1" ht="15.75" customHeight="1" x14ac:dyDescent="0.15">
      <c r="B9" s="8"/>
      <c r="C9" s="13" t="s">
        <v>40</v>
      </c>
      <c r="D9" s="17" t="s">
        <v>15</v>
      </c>
      <c r="E9" s="18" t="s">
        <v>41</v>
      </c>
      <c r="F9" s="20" t="s">
        <v>16</v>
      </c>
      <c r="G9" s="8" t="s">
        <v>42</v>
      </c>
      <c r="H9" s="17" t="s">
        <v>11</v>
      </c>
      <c r="I9" s="18" t="s">
        <v>16</v>
      </c>
      <c r="J9" s="25" t="s">
        <v>16</v>
      </c>
    </row>
    <row r="10" spans="2:14" s="4" customFormat="1" ht="30" customHeight="1" thickBot="1" x14ac:dyDescent="0.2">
      <c r="B10" s="8"/>
      <c r="C10" s="8" t="s">
        <v>33</v>
      </c>
      <c r="D10" s="17" t="s">
        <v>34</v>
      </c>
      <c r="E10" s="18" t="s">
        <v>35</v>
      </c>
      <c r="F10" s="51" t="s">
        <v>36</v>
      </c>
      <c r="G10" s="8" t="s">
        <v>37</v>
      </c>
      <c r="H10" s="17" t="s">
        <v>38</v>
      </c>
      <c r="I10" s="18" t="s">
        <v>39</v>
      </c>
      <c r="J10" s="52" t="s">
        <v>47</v>
      </c>
    </row>
    <row r="11" spans="2:14" ht="20.100000000000001" customHeight="1" thickBot="1" x14ac:dyDescent="0.2">
      <c r="B11" s="40" t="s">
        <v>87</v>
      </c>
      <c r="C11" s="64">
        <v>37</v>
      </c>
      <c r="D11" s="77"/>
      <c r="E11" s="43">
        <v>100</v>
      </c>
      <c r="F11" s="44" t="str">
        <f>IF(D11="","",ROUNDDOWN(C11*D11*(185-E11)/100,2))</f>
        <v/>
      </c>
      <c r="G11" s="102">
        <v>15400</v>
      </c>
      <c r="H11" s="99"/>
      <c r="I11" s="53" t="str">
        <f t="shared" ref="I11:I15" si="0">IF(H11="","",ROUNDDOWN(G11*H11,2))</f>
        <v/>
      </c>
      <c r="J11" s="45" t="str">
        <f>IF(D11="","",ROUNDDOWN(F11+I11,0))</f>
        <v/>
      </c>
      <c r="M11" s="107"/>
      <c r="N11" s="104"/>
    </row>
    <row r="12" spans="2:14" ht="20.100000000000001" customHeight="1" x14ac:dyDescent="0.15">
      <c r="B12" s="40" t="s">
        <v>67</v>
      </c>
      <c r="C12" s="64">
        <v>37</v>
      </c>
      <c r="D12" s="46" t="str">
        <f t="shared" ref="D12:D23" si="1">IF(D$11="","",D$11)</f>
        <v/>
      </c>
      <c r="E12" s="43">
        <v>100</v>
      </c>
      <c r="F12" s="44"/>
      <c r="G12" s="105">
        <v>14400</v>
      </c>
      <c r="H12" s="106"/>
      <c r="I12" s="53"/>
      <c r="J12" s="45"/>
      <c r="M12" s="107"/>
      <c r="N12" s="104"/>
    </row>
    <row r="13" spans="2:14" ht="20.100000000000001" customHeight="1" x14ac:dyDescent="0.15">
      <c r="B13" s="40" t="s">
        <v>68</v>
      </c>
      <c r="C13" s="41">
        <v>37</v>
      </c>
      <c r="D13" s="46" t="str">
        <f>IF(D$11="","",D$11)</f>
        <v/>
      </c>
      <c r="E13" s="43">
        <v>100</v>
      </c>
      <c r="F13" s="44" t="str">
        <f t="shared" ref="F13:F22" si="2">IF(D13="","",ROUNDDOWN(C13*D13*(185-E13)/100,2))</f>
        <v/>
      </c>
      <c r="G13" s="84">
        <v>15300</v>
      </c>
      <c r="H13" s="100"/>
      <c r="I13" s="53" t="str">
        <f t="shared" si="0"/>
        <v/>
      </c>
      <c r="J13" s="45" t="str">
        <f t="shared" ref="J13:J23" si="3">IF(D13="","",ROUNDDOWN(F13+I13,0))</f>
        <v/>
      </c>
      <c r="M13" s="107"/>
      <c r="N13" s="104"/>
    </row>
    <row r="14" spans="2:14" ht="20.100000000000001" customHeight="1" x14ac:dyDescent="0.15">
      <c r="B14" s="40" t="s">
        <v>70</v>
      </c>
      <c r="C14" s="41">
        <v>37</v>
      </c>
      <c r="D14" s="46" t="str">
        <f t="shared" si="1"/>
        <v/>
      </c>
      <c r="E14" s="43">
        <v>100</v>
      </c>
      <c r="F14" s="44" t="str">
        <f t="shared" si="2"/>
        <v/>
      </c>
      <c r="G14" s="84">
        <v>14900</v>
      </c>
      <c r="H14" s="100"/>
      <c r="I14" s="53" t="str">
        <f t="shared" si="0"/>
        <v/>
      </c>
      <c r="J14" s="45" t="str">
        <f t="shared" si="3"/>
        <v/>
      </c>
      <c r="M14" s="107"/>
      <c r="N14" s="104"/>
    </row>
    <row r="15" spans="2:14" ht="20.100000000000001" customHeight="1" x14ac:dyDescent="0.15">
      <c r="B15" s="40" t="s">
        <v>72</v>
      </c>
      <c r="C15" s="41">
        <v>37</v>
      </c>
      <c r="D15" s="46" t="str">
        <f t="shared" si="1"/>
        <v/>
      </c>
      <c r="E15" s="43">
        <v>100</v>
      </c>
      <c r="F15" s="44" t="str">
        <f t="shared" si="2"/>
        <v/>
      </c>
      <c r="G15" s="84">
        <v>15300</v>
      </c>
      <c r="H15" s="100"/>
      <c r="I15" s="53" t="str">
        <f t="shared" si="0"/>
        <v/>
      </c>
      <c r="J15" s="45" t="str">
        <f t="shared" si="3"/>
        <v/>
      </c>
      <c r="M15" s="107"/>
      <c r="N15" s="104"/>
    </row>
    <row r="16" spans="2:14" ht="20.100000000000001" customHeight="1" x14ac:dyDescent="0.15">
      <c r="B16" s="40" t="s">
        <v>74</v>
      </c>
      <c r="C16" s="41">
        <v>37</v>
      </c>
      <c r="D16" s="46" t="str">
        <f t="shared" si="1"/>
        <v/>
      </c>
      <c r="E16" s="43">
        <v>100</v>
      </c>
      <c r="F16" s="44" t="str">
        <f t="shared" si="2"/>
        <v/>
      </c>
      <c r="G16" s="84">
        <v>15000</v>
      </c>
      <c r="H16" s="100"/>
      <c r="I16" s="53" t="str">
        <f>IF(H16="","",ROUNDDOWN(G16*H16,2))</f>
        <v/>
      </c>
      <c r="J16" s="45" t="str">
        <f t="shared" si="3"/>
        <v/>
      </c>
      <c r="M16" s="107"/>
      <c r="N16" s="104"/>
    </row>
    <row r="17" spans="2:14" ht="20.100000000000001" customHeight="1" x14ac:dyDescent="0.15">
      <c r="B17" s="40" t="s">
        <v>76</v>
      </c>
      <c r="C17" s="41">
        <v>37</v>
      </c>
      <c r="D17" s="46" t="str">
        <f t="shared" si="1"/>
        <v/>
      </c>
      <c r="E17" s="43">
        <v>100</v>
      </c>
      <c r="F17" s="44" t="str">
        <f t="shared" si="2"/>
        <v/>
      </c>
      <c r="G17" s="84">
        <v>15800</v>
      </c>
      <c r="H17" s="100"/>
      <c r="I17" s="53" t="str">
        <f t="shared" ref="I17" si="4">IF(H17="","",ROUNDDOWN(G17*H17,2))</f>
        <v/>
      </c>
      <c r="J17" s="45" t="str">
        <f t="shared" si="3"/>
        <v/>
      </c>
      <c r="M17" s="107"/>
      <c r="N17" s="104"/>
    </row>
    <row r="18" spans="2:14" ht="20.100000000000001" customHeight="1" x14ac:dyDescent="0.15">
      <c r="B18" s="40" t="s">
        <v>78</v>
      </c>
      <c r="C18" s="41">
        <v>37</v>
      </c>
      <c r="D18" s="46" t="str">
        <f t="shared" si="1"/>
        <v/>
      </c>
      <c r="E18" s="43">
        <v>100</v>
      </c>
      <c r="F18" s="44" t="str">
        <f t="shared" si="2"/>
        <v/>
      </c>
      <c r="G18" s="84">
        <v>16300</v>
      </c>
      <c r="H18" s="100"/>
      <c r="I18" s="53" t="str">
        <f>IF(H18="","",ROUNDDOWN(G18*H18,2))</f>
        <v/>
      </c>
      <c r="J18" s="45" t="str">
        <f t="shared" si="3"/>
        <v/>
      </c>
      <c r="M18" s="107"/>
      <c r="N18" s="104"/>
    </row>
    <row r="19" spans="2:14" ht="20.100000000000001" customHeight="1" x14ac:dyDescent="0.15">
      <c r="B19" s="40" t="s">
        <v>80</v>
      </c>
      <c r="C19" s="41">
        <v>37</v>
      </c>
      <c r="D19" s="46" t="str">
        <f t="shared" si="1"/>
        <v/>
      </c>
      <c r="E19" s="43">
        <v>100</v>
      </c>
      <c r="F19" s="44" t="str">
        <f t="shared" si="2"/>
        <v/>
      </c>
      <c r="G19" s="84">
        <v>15900</v>
      </c>
      <c r="H19" s="100"/>
      <c r="I19" s="53" t="str">
        <f t="shared" ref="I19:I23" si="5">IF(H19="","",ROUNDDOWN(G19*H19,2))</f>
        <v/>
      </c>
      <c r="J19" s="45" t="str">
        <f t="shared" si="3"/>
        <v/>
      </c>
      <c r="M19" s="107"/>
      <c r="N19" s="104"/>
    </row>
    <row r="20" spans="2:14" ht="20.100000000000001" customHeight="1" x14ac:dyDescent="0.15">
      <c r="B20" s="40" t="s">
        <v>82</v>
      </c>
      <c r="C20" s="41">
        <v>37</v>
      </c>
      <c r="D20" s="46" t="str">
        <f t="shared" si="1"/>
        <v/>
      </c>
      <c r="E20" s="43">
        <v>100</v>
      </c>
      <c r="F20" s="44" t="str">
        <f t="shared" si="2"/>
        <v/>
      </c>
      <c r="G20" s="84">
        <v>16700</v>
      </c>
      <c r="H20" s="100"/>
      <c r="I20" s="53" t="str">
        <f t="shared" si="5"/>
        <v/>
      </c>
      <c r="J20" s="45" t="str">
        <f t="shared" si="3"/>
        <v/>
      </c>
      <c r="M20" s="107"/>
      <c r="N20" s="104"/>
    </row>
    <row r="21" spans="2:14" ht="20.100000000000001" customHeight="1" x14ac:dyDescent="0.15">
      <c r="B21" s="40" t="s">
        <v>84</v>
      </c>
      <c r="C21" s="41">
        <v>37</v>
      </c>
      <c r="D21" s="46" t="str">
        <f t="shared" si="1"/>
        <v/>
      </c>
      <c r="E21" s="43">
        <v>100</v>
      </c>
      <c r="F21" s="44" t="str">
        <f t="shared" si="2"/>
        <v/>
      </c>
      <c r="G21" s="84">
        <v>15800</v>
      </c>
      <c r="H21" s="100"/>
      <c r="I21" s="53" t="str">
        <f t="shared" si="5"/>
        <v/>
      </c>
      <c r="J21" s="45" t="str">
        <f t="shared" si="3"/>
        <v/>
      </c>
      <c r="M21" s="107"/>
      <c r="N21" s="104"/>
    </row>
    <row r="22" spans="2:14" ht="20.100000000000001" customHeight="1" x14ac:dyDescent="0.15">
      <c r="B22" s="40" t="s">
        <v>88</v>
      </c>
      <c r="C22" s="41">
        <v>37</v>
      </c>
      <c r="D22" s="46" t="str">
        <f t="shared" si="1"/>
        <v/>
      </c>
      <c r="E22" s="43">
        <v>100</v>
      </c>
      <c r="F22" s="44" t="str">
        <f t="shared" si="2"/>
        <v/>
      </c>
      <c r="G22" s="84">
        <v>15400</v>
      </c>
      <c r="H22" s="100"/>
      <c r="I22" s="53" t="str">
        <f t="shared" si="5"/>
        <v/>
      </c>
      <c r="J22" s="45" t="str">
        <f t="shared" si="3"/>
        <v/>
      </c>
      <c r="M22" s="107"/>
      <c r="N22" s="104"/>
    </row>
    <row r="23" spans="2:14" ht="20.100000000000001" customHeight="1" thickBot="1" x14ac:dyDescent="0.2">
      <c r="B23" s="40" t="s">
        <v>89</v>
      </c>
      <c r="C23" s="41">
        <v>37</v>
      </c>
      <c r="D23" s="46" t="str">
        <f t="shared" si="1"/>
        <v/>
      </c>
      <c r="E23" s="43">
        <v>100</v>
      </c>
      <c r="F23" s="44" t="str">
        <f>IF(D23="","",ROUNDDOWN(C23*D23*(185-E23)/100,2))</f>
        <v/>
      </c>
      <c r="G23" s="84">
        <v>15400</v>
      </c>
      <c r="H23" s="101"/>
      <c r="I23" s="53" t="str">
        <f t="shared" si="5"/>
        <v/>
      </c>
      <c r="J23" s="45" t="str">
        <f t="shared" si="3"/>
        <v/>
      </c>
      <c r="M23" s="107"/>
      <c r="N23" s="104"/>
    </row>
    <row r="24" spans="2:14" ht="20.100000000000001" customHeight="1" thickBot="1" x14ac:dyDescent="0.2">
      <c r="B24" s="47" t="s">
        <v>2</v>
      </c>
      <c r="C24" s="54"/>
      <c r="D24" s="55"/>
      <c r="E24" s="56"/>
      <c r="F24" s="57"/>
      <c r="G24" s="48">
        <f>SUM(G11:G23)</f>
        <v>201600</v>
      </c>
      <c r="H24" s="58"/>
      <c r="I24" s="59"/>
      <c r="J24" s="49" t="str">
        <f>IF(D11="","",SUM(J11:J23))</f>
        <v/>
      </c>
    </row>
    <row r="25" spans="2:14" ht="9" customHeight="1" x14ac:dyDescent="0.15">
      <c r="B25" s="9"/>
      <c r="C25" s="14"/>
      <c r="D25" s="14"/>
      <c r="E25" s="14"/>
      <c r="F25" s="21"/>
      <c r="G25" s="22"/>
      <c r="H25" s="23"/>
      <c r="I25" s="23"/>
      <c r="J25" s="23"/>
    </row>
    <row r="26" spans="2:14" ht="9" customHeight="1" x14ac:dyDescent="0.15"/>
    <row r="27" spans="2:14" s="5" customFormat="1" ht="6" customHeight="1" x14ac:dyDescent="0.15">
      <c r="B27" s="10"/>
      <c r="C27" s="15"/>
      <c r="D27" s="15"/>
      <c r="E27" s="15"/>
      <c r="F27" s="15"/>
      <c r="G27" s="15"/>
      <c r="H27" s="15"/>
      <c r="I27" s="15"/>
      <c r="J27" s="26"/>
    </row>
    <row r="28" spans="2:14" ht="15.75" customHeight="1" x14ac:dyDescent="0.15">
      <c r="B28" s="11" t="s">
        <v>52</v>
      </c>
      <c r="C28" s="62"/>
      <c r="D28" s="62"/>
      <c r="E28" s="62"/>
      <c r="F28" s="62"/>
      <c r="G28" s="62"/>
      <c r="H28" s="62"/>
      <c r="I28" s="62"/>
      <c r="J28" s="27"/>
    </row>
    <row r="29" spans="2:14" ht="6" customHeight="1" x14ac:dyDescent="0.15">
      <c r="B29" s="11"/>
      <c r="C29" s="62"/>
      <c r="D29" s="62"/>
      <c r="E29" s="62"/>
      <c r="F29" s="62"/>
      <c r="G29" s="62"/>
      <c r="H29" s="62"/>
      <c r="I29" s="62"/>
      <c r="J29" s="27"/>
    </row>
    <row r="30" spans="2:14" ht="15.75" customHeight="1" x14ac:dyDescent="0.15">
      <c r="B30" s="85" t="s">
        <v>51</v>
      </c>
      <c r="C30" s="32"/>
      <c r="D30" s="62"/>
      <c r="E30" s="62"/>
      <c r="F30" s="62"/>
      <c r="G30" s="62"/>
      <c r="H30" s="62"/>
      <c r="I30" s="62"/>
      <c r="J30" s="28"/>
    </row>
    <row r="31" spans="2:14" ht="6" customHeight="1" x14ac:dyDescent="0.15">
      <c r="B31" s="33"/>
      <c r="C31" s="32"/>
      <c r="D31" s="62"/>
      <c r="E31" s="62"/>
      <c r="F31" s="62"/>
      <c r="G31" s="62"/>
      <c r="H31" s="62"/>
      <c r="I31" s="62"/>
      <c r="J31" s="27"/>
    </row>
    <row r="32" spans="2:14" ht="15.75" customHeight="1" x14ac:dyDescent="0.15">
      <c r="B32" s="85" t="s">
        <v>53</v>
      </c>
      <c r="C32" s="32"/>
      <c r="D32" s="62"/>
      <c r="E32" s="62"/>
      <c r="F32" s="62"/>
      <c r="G32" s="62"/>
      <c r="H32" s="62"/>
      <c r="I32" s="62"/>
      <c r="J32" s="27"/>
    </row>
    <row r="33" spans="2:10" ht="6" customHeight="1" x14ac:dyDescent="0.15">
      <c r="B33" s="31"/>
      <c r="C33" s="32"/>
      <c r="D33" s="62"/>
      <c r="E33" s="62"/>
      <c r="F33" s="62"/>
      <c r="G33" s="62"/>
      <c r="H33" s="62"/>
      <c r="I33" s="62"/>
      <c r="J33" s="27"/>
    </row>
    <row r="34" spans="2:10" ht="15.75" customHeight="1" x14ac:dyDescent="0.15">
      <c r="B34" s="85" t="s">
        <v>54</v>
      </c>
      <c r="C34" s="32"/>
      <c r="D34" s="62"/>
      <c r="E34" s="62"/>
      <c r="F34" s="62"/>
      <c r="G34" s="62"/>
      <c r="H34" s="62"/>
      <c r="I34" s="62"/>
      <c r="J34" s="27"/>
    </row>
    <row r="35" spans="2:10" ht="6" customHeight="1" x14ac:dyDescent="0.15">
      <c r="B35" s="31"/>
      <c r="C35" s="32"/>
      <c r="D35" s="62"/>
      <c r="E35" s="62"/>
      <c r="F35" s="62"/>
      <c r="G35" s="62"/>
      <c r="H35" s="62"/>
      <c r="I35" s="62"/>
      <c r="J35" s="27"/>
    </row>
    <row r="36" spans="2:10" ht="15.75" customHeight="1" x14ac:dyDescent="0.15">
      <c r="B36" s="85" t="s">
        <v>55</v>
      </c>
      <c r="C36" s="32"/>
      <c r="D36" s="62"/>
      <c r="E36" s="62"/>
      <c r="F36" s="62"/>
      <c r="G36" s="62"/>
      <c r="H36" s="62"/>
      <c r="I36" s="62"/>
      <c r="J36" s="27"/>
    </row>
    <row r="37" spans="2:10" ht="6" customHeight="1" x14ac:dyDescent="0.15">
      <c r="B37" s="31"/>
      <c r="C37" s="32"/>
      <c r="D37" s="62"/>
      <c r="E37" s="62"/>
      <c r="F37" s="62"/>
      <c r="G37" s="62"/>
      <c r="H37" s="62"/>
      <c r="I37" s="62"/>
      <c r="J37" s="27"/>
    </row>
    <row r="38" spans="2:10" ht="15.75" customHeight="1" x14ac:dyDescent="0.15">
      <c r="B38" s="85" t="s">
        <v>62</v>
      </c>
      <c r="C38" s="32"/>
      <c r="D38" s="62"/>
      <c r="E38" s="62"/>
      <c r="F38" s="62"/>
      <c r="G38" s="62"/>
      <c r="H38" s="62"/>
      <c r="I38" s="62"/>
      <c r="J38" s="28"/>
    </row>
    <row r="39" spans="2:10" ht="6" customHeight="1" x14ac:dyDescent="0.15">
      <c r="B39" s="31"/>
      <c r="C39" s="32"/>
      <c r="D39" s="62"/>
      <c r="E39" s="62"/>
      <c r="F39" s="62"/>
      <c r="G39" s="62"/>
      <c r="H39" s="62"/>
      <c r="I39" s="62"/>
      <c r="J39" s="27"/>
    </row>
    <row r="40" spans="2:10" ht="15.75" customHeight="1" x14ac:dyDescent="0.15">
      <c r="B40" s="85" t="s">
        <v>56</v>
      </c>
      <c r="C40" s="32"/>
      <c r="D40" s="62"/>
      <c r="E40" s="62"/>
      <c r="F40" s="62"/>
      <c r="G40" s="62"/>
      <c r="H40" s="62"/>
      <c r="I40" s="62"/>
      <c r="J40" s="28"/>
    </row>
    <row r="41" spans="2:10" ht="6" customHeight="1" x14ac:dyDescent="0.15">
      <c r="B41" s="31"/>
      <c r="C41" s="32"/>
      <c r="D41" s="62"/>
      <c r="E41" s="62"/>
      <c r="F41" s="62"/>
      <c r="G41" s="62"/>
      <c r="H41" s="62"/>
      <c r="I41" s="62"/>
      <c r="J41" s="28"/>
    </row>
    <row r="42" spans="2:10" ht="15.75" customHeight="1" x14ac:dyDescent="0.15">
      <c r="B42" s="85" t="s">
        <v>57</v>
      </c>
      <c r="C42" s="32"/>
      <c r="D42" s="62"/>
      <c r="E42" s="62"/>
      <c r="F42" s="62"/>
      <c r="G42" s="62"/>
      <c r="H42" s="62"/>
      <c r="I42" s="62"/>
      <c r="J42" s="28"/>
    </row>
    <row r="43" spans="2:10" ht="6" customHeight="1" x14ac:dyDescent="0.15">
      <c r="B43" s="86"/>
      <c r="C43" s="87"/>
      <c r="D43" s="67"/>
      <c r="E43" s="67"/>
      <c r="F43" s="67"/>
      <c r="G43" s="67"/>
      <c r="H43" s="67"/>
      <c r="I43" s="67"/>
      <c r="J43" s="29"/>
    </row>
    <row r="44" spans="2:10" ht="15.75" customHeight="1" x14ac:dyDescent="0.15">
      <c r="B44" s="88"/>
      <c r="C44" s="89"/>
      <c r="D44" s="90"/>
      <c r="E44" s="90"/>
      <c r="F44" s="90"/>
      <c r="G44" s="90"/>
      <c r="H44" s="90"/>
      <c r="I44" s="90"/>
      <c r="J44" s="91"/>
    </row>
    <row r="45" spans="2:10" ht="6" customHeight="1" x14ac:dyDescent="0.15">
      <c r="B45" s="92"/>
      <c r="C45" s="62"/>
      <c r="D45" s="62"/>
      <c r="E45" s="62"/>
      <c r="F45" s="62"/>
      <c r="G45" s="62"/>
      <c r="H45" s="62"/>
      <c r="I45" s="62"/>
      <c r="J45" s="92"/>
    </row>
    <row r="46" spans="2:10" ht="15.75" customHeight="1" x14ac:dyDescent="0.15">
      <c r="B46" s="93"/>
      <c r="C46" s="32"/>
      <c r="D46" s="62"/>
      <c r="E46" s="62"/>
      <c r="F46" s="62"/>
      <c r="G46" s="62"/>
      <c r="H46" s="62"/>
      <c r="I46" s="62"/>
      <c r="J46" s="92"/>
    </row>
    <row r="47" spans="2:10" ht="6" customHeight="1" x14ac:dyDescent="0.15">
      <c r="B47" s="92"/>
      <c r="C47" s="62"/>
      <c r="D47" s="62"/>
      <c r="E47" s="62"/>
      <c r="F47" s="62"/>
      <c r="G47" s="62"/>
      <c r="H47" s="62"/>
      <c r="I47" s="62"/>
      <c r="J47" s="92"/>
    </row>
    <row r="48" spans="2:10" ht="15.75" customHeight="1" x14ac:dyDescent="0.15">
      <c r="B48" s="93"/>
      <c r="C48" s="32"/>
      <c r="D48" s="62"/>
      <c r="E48" s="62"/>
      <c r="F48" s="62"/>
      <c r="G48" s="62"/>
      <c r="H48" s="62"/>
      <c r="I48" s="62"/>
      <c r="J48" s="92"/>
    </row>
    <row r="49" spans="2:10" ht="6" customHeight="1" x14ac:dyDescent="0.15">
      <c r="B49" s="92"/>
      <c r="C49" s="62"/>
      <c r="D49" s="62"/>
      <c r="E49" s="62"/>
      <c r="F49" s="62"/>
      <c r="G49" s="62"/>
      <c r="H49" s="62"/>
      <c r="I49" s="62"/>
      <c r="J49" s="92"/>
    </row>
    <row r="50" spans="2:10" ht="15.75" customHeight="1" x14ac:dyDescent="0.15">
      <c r="B50" s="93"/>
      <c r="C50" s="32"/>
      <c r="D50" s="62"/>
      <c r="E50" s="62"/>
      <c r="F50" s="62"/>
      <c r="G50" s="62"/>
      <c r="H50" s="62"/>
      <c r="I50" s="62"/>
      <c r="J50" s="92"/>
    </row>
    <row r="51" spans="2:10" ht="6" customHeight="1" x14ac:dyDescent="0.15">
      <c r="B51" s="92"/>
      <c r="C51" s="62"/>
      <c r="D51" s="62"/>
      <c r="E51" s="62"/>
      <c r="F51" s="62"/>
      <c r="G51" s="62"/>
      <c r="H51" s="62"/>
      <c r="I51" s="62"/>
      <c r="J51" s="92"/>
    </row>
    <row r="52" spans="2:10" ht="15.75" customHeight="1" x14ac:dyDescent="0.15">
      <c r="B52" s="93"/>
      <c r="C52" s="32"/>
      <c r="D52" s="62"/>
      <c r="E52" s="62"/>
      <c r="F52" s="62"/>
      <c r="G52" s="62"/>
      <c r="H52" s="62"/>
      <c r="I52" s="62"/>
      <c r="J52" s="92"/>
    </row>
    <row r="53" spans="2:10" ht="6" customHeight="1" x14ac:dyDescent="0.15">
      <c r="B53" s="92"/>
      <c r="C53" s="62"/>
      <c r="D53" s="62"/>
      <c r="E53" s="62"/>
      <c r="F53" s="62"/>
      <c r="G53" s="62"/>
      <c r="H53" s="62"/>
      <c r="I53" s="62"/>
      <c r="J53" s="92"/>
    </row>
    <row r="54" spans="2:10" ht="15.75" customHeight="1" x14ac:dyDescent="0.15">
      <c r="B54" s="92"/>
      <c r="C54" s="32"/>
      <c r="D54" s="62"/>
      <c r="E54" s="62"/>
      <c r="F54" s="62"/>
      <c r="G54" s="62"/>
      <c r="H54" s="62"/>
      <c r="I54" s="62"/>
      <c r="J54" s="92"/>
    </row>
    <row r="55" spans="2:10" ht="6" customHeight="1" x14ac:dyDescent="0.15">
      <c r="B55" s="92"/>
      <c r="C55" s="62"/>
      <c r="D55" s="62"/>
      <c r="E55" s="62"/>
      <c r="F55" s="62"/>
      <c r="G55" s="62"/>
      <c r="H55" s="62"/>
      <c r="I55"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4"/>
  <sheetViews>
    <sheetView view="pageBreakPreview" topLeftCell="A6" zoomScaleNormal="100" zoomScaleSheetLayoutView="100" workbookViewId="0">
      <selection activeCell="Q10" sqref="Q10"/>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0" ht="15.75" customHeight="1" x14ac:dyDescent="0.15">
      <c r="J1" s="24"/>
    </row>
    <row r="2" spans="2:10" ht="24.75" customHeight="1" x14ac:dyDescent="0.15">
      <c r="B2" s="6" t="s">
        <v>60</v>
      </c>
      <c r="C2" s="6"/>
      <c r="D2" s="6"/>
      <c r="E2" s="6"/>
      <c r="F2" s="6"/>
      <c r="G2" s="6"/>
      <c r="H2" s="6"/>
      <c r="I2" s="6"/>
      <c r="J2" s="6"/>
    </row>
    <row r="3" spans="2:10" s="2" customFormat="1" ht="15.75" customHeight="1" x14ac:dyDescent="0.15">
      <c r="B3" s="7" t="s">
        <v>4</v>
      </c>
      <c r="C3" s="12" t="s">
        <v>65</v>
      </c>
      <c r="D3" s="12"/>
      <c r="E3" s="12"/>
      <c r="F3" s="12"/>
      <c r="G3" s="12"/>
      <c r="H3" s="19"/>
      <c r="I3" s="19"/>
      <c r="J3" s="19"/>
    </row>
    <row r="4" spans="2:10" s="2" customFormat="1" ht="15.75" customHeight="1" x14ac:dyDescent="0.15">
      <c r="B4" s="7" t="s">
        <v>0</v>
      </c>
      <c r="C4" s="30" t="s">
        <v>24</v>
      </c>
      <c r="D4" s="16"/>
      <c r="E4" s="16"/>
      <c r="F4" s="19"/>
      <c r="G4" s="19"/>
      <c r="H4" s="61"/>
      <c r="I4" s="61"/>
      <c r="J4" s="19"/>
    </row>
    <row r="5" spans="2:10" ht="7.5" customHeight="1" thickBot="1" x14ac:dyDescent="0.2"/>
    <row r="6" spans="2:10" ht="15.75" customHeight="1" x14ac:dyDescent="0.15">
      <c r="B6" s="34"/>
      <c r="C6" s="114" t="s">
        <v>6</v>
      </c>
      <c r="D6" s="115"/>
      <c r="E6" s="115"/>
      <c r="F6" s="116"/>
      <c r="G6" s="114" t="s">
        <v>7</v>
      </c>
      <c r="H6" s="115"/>
      <c r="I6" s="115"/>
      <c r="J6" s="35"/>
    </row>
    <row r="7" spans="2:10" ht="15.75" customHeight="1" x14ac:dyDescent="0.15">
      <c r="B7" s="8"/>
      <c r="C7" s="117"/>
      <c r="D7" s="118"/>
      <c r="E7" s="118"/>
      <c r="F7" s="119"/>
      <c r="G7" s="117"/>
      <c r="H7" s="118"/>
      <c r="I7" s="118"/>
      <c r="J7" s="25" t="s">
        <v>5</v>
      </c>
    </row>
    <row r="8" spans="2:10" s="3" customFormat="1" ht="23.85" customHeight="1" x14ac:dyDescent="0.15">
      <c r="B8" s="8" t="s">
        <v>8</v>
      </c>
      <c r="C8" s="50" t="s">
        <v>9</v>
      </c>
      <c r="D8" s="36" t="s">
        <v>10</v>
      </c>
      <c r="E8" s="37" t="s">
        <v>12</v>
      </c>
      <c r="F8" s="38" t="s">
        <v>13</v>
      </c>
      <c r="G8" s="8" t="s">
        <v>14</v>
      </c>
      <c r="H8" s="17" t="s">
        <v>10</v>
      </c>
      <c r="I8" s="18" t="s">
        <v>48</v>
      </c>
      <c r="J8" s="39"/>
    </row>
    <row r="9" spans="2:10" s="4" customFormat="1" ht="15.75" customHeight="1" x14ac:dyDescent="0.15">
      <c r="B9" s="8"/>
      <c r="C9" s="13" t="s">
        <v>40</v>
      </c>
      <c r="D9" s="17" t="s">
        <v>15</v>
      </c>
      <c r="E9" s="18" t="s">
        <v>41</v>
      </c>
      <c r="F9" s="20" t="s">
        <v>16</v>
      </c>
      <c r="G9" s="8" t="s">
        <v>42</v>
      </c>
      <c r="H9" s="17" t="s">
        <v>11</v>
      </c>
      <c r="I9" s="18" t="s">
        <v>16</v>
      </c>
      <c r="J9" s="25" t="s">
        <v>16</v>
      </c>
    </row>
    <row r="10" spans="2:10" s="4" customFormat="1" ht="30" customHeight="1" thickBot="1" x14ac:dyDescent="0.2">
      <c r="B10" s="8"/>
      <c r="C10" s="8" t="s">
        <v>33</v>
      </c>
      <c r="D10" s="17" t="s">
        <v>34</v>
      </c>
      <c r="E10" s="18" t="s">
        <v>35</v>
      </c>
      <c r="F10" s="51" t="s">
        <v>36</v>
      </c>
      <c r="G10" s="8" t="s">
        <v>37</v>
      </c>
      <c r="H10" s="17" t="s">
        <v>38</v>
      </c>
      <c r="I10" s="18" t="s">
        <v>39</v>
      </c>
      <c r="J10" s="52" t="s">
        <v>47</v>
      </c>
    </row>
    <row r="11" spans="2:10" ht="20.100000000000001" customHeight="1" thickBot="1" x14ac:dyDescent="0.2">
      <c r="B11" s="40" t="s">
        <v>67</v>
      </c>
      <c r="C11" s="64">
        <v>47</v>
      </c>
      <c r="D11" s="77"/>
      <c r="E11" s="43">
        <v>100</v>
      </c>
      <c r="F11" s="44" t="str">
        <f>IF(D11="","",ROUNDDOWN(C11*D11*(185-E11)/100,2))</f>
        <v/>
      </c>
      <c r="G11" s="82">
        <v>9700</v>
      </c>
      <c r="H11" s="96"/>
      <c r="I11" s="79" t="str">
        <f>IF(H11="","",ROUNDDOWN(G11*H11,2))</f>
        <v/>
      </c>
      <c r="J11" s="45" t="str">
        <f>IF(D11="","",ROUNDDOWN(F11+I11,0))</f>
        <v/>
      </c>
    </row>
    <row r="12" spans="2:10" ht="20.100000000000001" customHeight="1" x14ac:dyDescent="0.15">
      <c r="B12" s="40" t="s">
        <v>69</v>
      </c>
      <c r="C12" s="41">
        <v>47</v>
      </c>
      <c r="D12" s="46" t="str">
        <f>IF(D$11="","",D$11)</f>
        <v/>
      </c>
      <c r="E12" s="43">
        <v>100</v>
      </c>
      <c r="F12" s="44" t="str">
        <f t="shared" ref="F12:F21" si="0">IF(D12="","",ROUNDDOWN(C12*D12*(185-E12)/100,2))</f>
        <v/>
      </c>
      <c r="G12" s="82">
        <v>8100</v>
      </c>
      <c r="H12" s="97"/>
      <c r="I12" s="79" t="str">
        <f t="shared" ref="I12:I22" si="1">IF(H12="","",ROUNDDOWN(G12*H12,2))</f>
        <v/>
      </c>
      <c r="J12" s="45" t="str">
        <f t="shared" ref="J12:J22" si="2">IF(D12="","",ROUNDDOWN(F12+I12,0))</f>
        <v/>
      </c>
    </row>
    <row r="13" spans="2:10" ht="20.100000000000001" customHeight="1" x14ac:dyDescent="0.15">
      <c r="B13" s="40" t="s">
        <v>71</v>
      </c>
      <c r="C13" s="41">
        <v>47</v>
      </c>
      <c r="D13" s="42" t="str">
        <f>IF(D$11="","",D$11)</f>
        <v/>
      </c>
      <c r="E13" s="43">
        <v>100</v>
      </c>
      <c r="F13" s="44" t="str">
        <f t="shared" si="0"/>
        <v/>
      </c>
      <c r="G13" s="82">
        <v>7900</v>
      </c>
      <c r="H13" s="97"/>
      <c r="I13" s="79" t="str">
        <f t="shared" si="1"/>
        <v/>
      </c>
      <c r="J13" s="45" t="str">
        <f t="shared" si="2"/>
        <v/>
      </c>
    </row>
    <row r="14" spans="2:10" ht="20.100000000000001" customHeight="1" x14ac:dyDescent="0.15">
      <c r="B14" s="40" t="s">
        <v>73</v>
      </c>
      <c r="C14" s="41">
        <v>47</v>
      </c>
      <c r="D14" s="42" t="str">
        <f t="shared" ref="D14:D22" si="3">IF(D$11="","",D$11)</f>
        <v/>
      </c>
      <c r="E14" s="43">
        <v>100</v>
      </c>
      <c r="F14" s="44" t="str">
        <f t="shared" si="0"/>
        <v/>
      </c>
      <c r="G14" s="60">
        <v>8600</v>
      </c>
      <c r="H14" s="97"/>
      <c r="I14" s="79" t="str">
        <f t="shared" si="1"/>
        <v/>
      </c>
      <c r="J14" s="45" t="str">
        <f t="shared" si="2"/>
        <v/>
      </c>
    </row>
    <row r="15" spans="2:10" ht="20.100000000000001" customHeight="1" x14ac:dyDescent="0.15">
      <c r="B15" s="40" t="s">
        <v>75</v>
      </c>
      <c r="C15" s="41">
        <v>47</v>
      </c>
      <c r="D15" s="42" t="str">
        <f t="shared" si="3"/>
        <v/>
      </c>
      <c r="E15" s="43">
        <v>100</v>
      </c>
      <c r="F15" s="44" t="str">
        <f t="shared" si="0"/>
        <v/>
      </c>
      <c r="G15" s="60">
        <v>10100</v>
      </c>
      <c r="H15" s="97"/>
      <c r="I15" s="79" t="str">
        <f t="shared" si="1"/>
        <v/>
      </c>
      <c r="J15" s="45" t="str">
        <f t="shared" si="2"/>
        <v/>
      </c>
    </row>
    <row r="16" spans="2:10" ht="20.100000000000001" customHeight="1" x14ac:dyDescent="0.15">
      <c r="B16" s="40" t="s">
        <v>77</v>
      </c>
      <c r="C16" s="41">
        <v>47</v>
      </c>
      <c r="D16" s="42" t="str">
        <f t="shared" si="3"/>
        <v/>
      </c>
      <c r="E16" s="43">
        <v>100</v>
      </c>
      <c r="F16" s="44" t="str">
        <f t="shared" si="0"/>
        <v/>
      </c>
      <c r="G16" s="60">
        <v>10800</v>
      </c>
      <c r="H16" s="97"/>
      <c r="I16" s="79" t="str">
        <f t="shared" si="1"/>
        <v/>
      </c>
      <c r="J16" s="45" t="str">
        <f t="shared" si="2"/>
        <v/>
      </c>
    </row>
    <row r="17" spans="2:10" ht="20.100000000000001" customHeight="1" x14ac:dyDescent="0.15">
      <c r="B17" s="40" t="s">
        <v>79</v>
      </c>
      <c r="C17" s="41">
        <v>47</v>
      </c>
      <c r="D17" s="42" t="str">
        <f t="shared" si="3"/>
        <v/>
      </c>
      <c r="E17" s="43">
        <v>100</v>
      </c>
      <c r="F17" s="44" t="str">
        <f t="shared" si="0"/>
        <v/>
      </c>
      <c r="G17" s="63">
        <v>9400</v>
      </c>
      <c r="H17" s="97"/>
      <c r="I17" s="79" t="str">
        <f t="shared" si="1"/>
        <v/>
      </c>
      <c r="J17" s="45" t="str">
        <f t="shared" si="2"/>
        <v/>
      </c>
    </row>
    <row r="18" spans="2:10" ht="20.100000000000001" customHeight="1" x14ac:dyDescent="0.15">
      <c r="B18" s="40" t="s">
        <v>81</v>
      </c>
      <c r="C18" s="41">
        <v>47</v>
      </c>
      <c r="D18" s="42" t="str">
        <f t="shared" si="3"/>
        <v/>
      </c>
      <c r="E18" s="43">
        <v>100</v>
      </c>
      <c r="F18" s="44" t="str">
        <f t="shared" si="0"/>
        <v/>
      </c>
      <c r="G18" s="60">
        <v>9100</v>
      </c>
      <c r="H18" s="97"/>
      <c r="I18" s="79" t="str">
        <f t="shared" si="1"/>
        <v/>
      </c>
      <c r="J18" s="45" t="str">
        <f t="shared" si="2"/>
        <v/>
      </c>
    </row>
    <row r="19" spans="2:10" ht="20.100000000000001" customHeight="1" x14ac:dyDescent="0.15">
      <c r="B19" s="40" t="s">
        <v>83</v>
      </c>
      <c r="C19" s="41">
        <v>47</v>
      </c>
      <c r="D19" s="42" t="str">
        <f t="shared" si="3"/>
        <v/>
      </c>
      <c r="E19" s="43">
        <v>100</v>
      </c>
      <c r="F19" s="44" t="str">
        <f t="shared" si="0"/>
        <v/>
      </c>
      <c r="G19" s="60">
        <v>8800</v>
      </c>
      <c r="H19" s="97"/>
      <c r="I19" s="79" t="str">
        <f t="shared" si="1"/>
        <v/>
      </c>
      <c r="J19" s="45" t="str">
        <f t="shared" si="2"/>
        <v/>
      </c>
    </row>
    <row r="20" spans="2:10" ht="20.100000000000001" customHeight="1" x14ac:dyDescent="0.15">
      <c r="B20" s="40" t="s">
        <v>85</v>
      </c>
      <c r="C20" s="41">
        <v>47</v>
      </c>
      <c r="D20" s="42" t="str">
        <f t="shared" si="3"/>
        <v/>
      </c>
      <c r="E20" s="43">
        <v>100</v>
      </c>
      <c r="F20" s="44" t="str">
        <f t="shared" si="0"/>
        <v/>
      </c>
      <c r="G20" s="60">
        <v>10300</v>
      </c>
      <c r="H20" s="97"/>
      <c r="I20" s="79" t="str">
        <f t="shared" si="1"/>
        <v/>
      </c>
      <c r="J20" s="45" t="str">
        <f t="shared" si="2"/>
        <v/>
      </c>
    </row>
    <row r="21" spans="2:10" ht="20.100000000000001" customHeight="1" x14ac:dyDescent="0.15">
      <c r="B21" s="40" t="s">
        <v>88</v>
      </c>
      <c r="C21" s="41">
        <v>47</v>
      </c>
      <c r="D21" s="42" t="str">
        <f t="shared" si="3"/>
        <v/>
      </c>
      <c r="E21" s="43">
        <v>100</v>
      </c>
      <c r="F21" s="44" t="str">
        <f t="shared" si="0"/>
        <v/>
      </c>
      <c r="G21" s="80">
        <v>11000</v>
      </c>
      <c r="H21" s="97"/>
      <c r="I21" s="79" t="str">
        <f t="shared" si="1"/>
        <v/>
      </c>
      <c r="J21" s="45" t="str">
        <f t="shared" si="2"/>
        <v/>
      </c>
    </row>
    <row r="22" spans="2:10" ht="20.100000000000001" customHeight="1" thickBot="1" x14ac:dyDescent="0.2">
      <c r="B22" s="40" t="s">
        <v>89</v>
      </c>
      <c r="C22" s="41">
        <v>47</v>
      </c>
      <c r="D22" s="42" t="str">
        <f t="shared" si="3"/>
        <v/>
      </c>
      <c r="E22" s="43">
        <v>100</v>
      </c>
      <c r="F22" s="44" t="str">
        <f>IF(D22="","",ROUNDDOWN(C22*D22*(185-E22)/100,2))</f>
        <v/>
      </c>
      <c r="G22" s="81">
        <v>9900</v>
      </c>
      <c r="H22" s="97"/>
      <c r="I22" s="79" t="str">
        <f t="shared" si="1"/>
        <v/>
      </c>
      <c r="J22" s="45" t="str">
        <f t="shared" si="2"/>
        <v/>
      </c>
    </row>
    <row r="23" spans="2:10" ht="20.100000000000001" customHeight="1" thickBot="1" x14ac:dyDescent="0.2">
      <c r="B23" s="47" t="s">
        <v>2</v>
      </c>
      <c r="C23" s="54"/>
      <c r="D23" s="55"/>
      <c r="E23" s="56"/>
      <c r="F23" s="57"/>
      <c r="G23" s="48">
        <f>SUM(G11:G22)</f>
        <v>113700</v>
      </c>
      <c r="H23" s="58"/>
      <c r="I23" s="59"/>
      <c r="J23" s="49" t="str">
        <f>IF(D11="","",SUM(J11:J22))</f>
        <v/>
      </c>
    </row>
    <row r="24" spans="2:10" ht="9" customHeight="1" x14ac:dyDescent="0.15">
      <c r="B24" s="9"/>
      <c r="C24" s="14"/>
      <c r="D24" s="14"/>
      <c r="E24" s="14"/>
      <c r="F24" s="21"/>
      <c r="G24" s="22"/>
      <c r="H24" s="23"/>
      <c r="I24" s="23"/>
      <c r="J24" s="23"/>
    </row>
    <row r="25" spans="2:10" ht="9" customHeight="1" x14ac:dyDescent="0.15"/>
    <row r="26" spans="2:10" s="5" customFormat="1" ht="6" customHeight="1" x14ac:dyDescent="0.15">
      <c r="B26" s="10"/>
      <c r="C26" s="15"/>
      <c r="D26" s="15"/>
      <c r="E26" s="15"/>
      <c r="F26" s="15"/>
      <c r="G26" s="15"/>
      <c r="H26" s="15"/>
      <c r="I26" s="15"/>
      <c r="J26" s="26"/>
    </row>
    <row r="27" spans="2:10" ht="15.75" customHeight="1" x14ac:dyDescent="0.15">
      <c r="B27" s="11" t="s">
        <v>52</v>
      </c>
      <c r="C27" s="62"/>
      <c r="D27" s="62"/>
      <c r="E27" s="62"/>
      <c r="F27" s="62"/>
      <c r="G27" s="62"/>
      <c r="H27" s="62"/>
      <c r="I27" s="62"/>
      <c r="J27" s="27"/>
    </row>
    <row r="28" spans="2:10" ht="6" customHeight="1" x14ac:dyDescent="0.15">
      <c r="B28" s="11"/>
      <c r="C28" s="62"/>
      <c r="D28" s="62"/>
      <c r="E28" s="62"/>
      <c r="F28" s="62"/>
      <c r="G28" s="62"/>
      <c r="H28" s="62"/>
      <c r="I28" s="62"/>
      <c r="J28" s="27"/>
    </row>
    <row r="29" spans="2:10" ht="15.75" customHeight="1" x14ac:dyDescent="0.15">
      <c r="B29" s="85" t="s">
        <v>51</v>
      </c>
      <c r="C29" s="32"/>
      <c r="D29" s="62"/>
      <c r="E29" s="62"/>
      <c r="F29" s="62"/>
      <c r="G29" s="62"/>
      <c r="H29" s="62"/>
      <c r="I29" s="62"/>
      <c r="J29" s="28"/>
    </row>
    <row r="30" spans="2:10" ht="6" customHeight="1" x14ac:dyDescent="0.15">
      <c r="B30" s="33"/>
      <c r="C30" s="32"/>
      <c r="D30" s="62"/>
      <c r="E30" s="62"/>
      <c r="F30" s="62"/>
      <c r="G30" s="62"/>
      <c r="H30" s="62"/>
      <c r="I30" s="62"/>
      <c r="J30" s="27"/>
    </row>
    <row r="31" spans="2:10" ht="15.75" customHeight="1" x14ac:dyDescent="0.15">
      <c r="B31" s="85" t="s">
        <v>53</v>
      </c>
      <c r="C31" s="32"/>
      <c r="D31" s="62"/>
      <c r="E31" s="62"/>
      <c r="F31" s="62"/>
      <c r="G31" s="62"/>
      <c r="H31" s="62"/>
      <c r="I31" s="62"/>
      <c r="J31" s="27"/>
    </row>
    <row r="32" spans="2:10"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2"/>
      <c r="C51" s="32"/>
      <c r="D51" s="62"/>
      <c r="E51" s="62"/>
      <c r="F51" s="62"/>
      <c r="G51" s="62"/>
      <c r="H51" s="62"/>
      <c r="I51" s="62"/>
      <c r="J51" s="92"/>
    </row>
    <row r="52" spans="2:10" ht="6" customHeight="1" x14ac:dyDescent="0.15">
      <c r="B52" s="92"/>
      <c r="C52" s="62"/>
      <c r="D52" s="62"/>
      <c r="E52" s="62"/>
      <c r="F52" s="62"/>
      <c r="G52" s="62"/>
      <c r="H52" s="62"/>
      <c r="I52" s="6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4"/>
  <sheetViews>
    <sheetView view="pageBreakPreview" topLeftCell="A6"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9"/>
      <c r="I3" s="19"/>
      <c r="J3" s="19"/>
    </row>
    <row r="4" spans="2:13" s="2" customFormat="1" ht="15.75" customHeight="1" x14ac:dyDescent="0.15">
      <c r="B4" s="7" t="s">
        <v>0</v>
      </c>
      <c r="C4" s="30" t="s">
        <v>17</v>
      </c>
      <c r="D4" s="16"/>
      <c r="E4" s="16"/>
      <c r="F4" s="19"/>
      <c r="G4" s="19"/>
      <c r="H4" s="61"/>
      <c r="I4" s="61"/>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49</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150</v>
      </c>
      <c r="D11" s="77"/>
      <c r="E11" s="43">
        <v>98</v>
      </c>
      <c r="F11" s="44" t="str">
        <f>IF(D11="","",ROUNDDOWN(C11*D11*(185-E11)/100,2))</f>
        <v/>
      </c>
      <c r="G11" s="82">
        <v>24000</v>
      </c>
      <c r="H11" s="96"/>
      <c r="I11" s="79" t="str">
        <f>IF(H11="","",ROUNDDOWN(G11*H11,2))</f>
        <v/>
      </c>
      <c r="J11" s="45" t="str">
        <f>IF(D11="","",ROUNDDOWN(F11+I11,0))</f>
        <v/>
      </c>
      <c r="M11" s="104"/>
    </row>
    <row r="12" spans="2:13" ht="20.100000000000001" customHeight="1" x14ac:dyDescent="0.15">
      <c r="B12" s="40" t="s">
        <v>68</v>
      </c>
      <c r="C12" s="41">
        <v>150</v>
      </c>
      <c r="D12" s="46" t="str">
        <f>IF(D$11="","",D$11)</f>
        <v/>
      </c>
      <c r="E12" s="43">
        <v>98</v>
      </c>
      <c r="F12" s="44" t="str">
        <f>IF(D12="","",ROUNDDOWN(C12*D12*(185-E12)/100,2))</f>
        <v/>
      </c>
      <c r="G12" s="82">
        <v>24000</v>
      </c>
      <c r="H12" s="97"/>
      <c r="I12" s="79" t="str">
        <f t="shared" ref="I12:I22" si="0">IF(H12="","",ROUNDDOWN(G12*H12,2))</f>
        <v/>
      </c>
      <c r="J12" s="45" t="str">
        <f t="shared" ref="J12:J22" si="1">IF(D12="","",ROUNDDOWN(F12+I12,0))</f>
        <v/>
      </c>
      <c r="M12" s="104"/>
    </row>
    <row r="13" spans="2:13" ht="20.100000000000001" customHeight="1" x14ac:dyDescent="0.15">
      <c r="B13" s="40" t="s">
        <v>70</v>
      </c>
      <c r="C13" s="41">
        <v>150</v>
      </c>
      <c r="D13" s="46" t="str">
        <f t="shared" ref="D13:D22" si="2">IF(D$11="","",D$11)</f>
        <v/>
      </c>
      <c r="E13" s="43">
        <v>98</v>
      </c>
      <c r="F13" s="44" t="str">
        <f t="shared" ref="F13:F22" si="3">IF(D13="","",ROUNDDOWN(C13*D13*(185-E13)/100,2))</f>
        <v/>
      </c>
      <c r="G13" s="82">
        <v>24000</v>
      </c>
      <c r="H13" s="97"/>
      <c r="I13" s="79" t="str">
        <f t="shared" si="0"/>
        <v/>
      </c>
      <c r="J13" s="45" t="str">
        <f t="shared" si="1"/>
        <v/>
      </c>
      <c r="M13" s="104"/>
    </row>
    <row r="14" spans="2:13" ht="20.100000000000001" customHeight="1" x14ac:dyDescent="0.15">
      <c r="B14" s="40" t="s">
        <v>72</v>
      </c>
      <c r="C14" s="41">
        <v>150</v>
      </c>
      <c r="D14" s="46" t="str">
        <f t="shared" si="2"/>
        <v/>
      </c>
      <c r="E14" s="43">
        <v>98</v>
      </c>
      <c r="F14" s="44" t="str">
        <f t="shared" si="3"/>
        <v/>
      </c>
      <c r="G14" s="60">
        <v>24000</v>
      </c>
      <c r="H14" s="97"/>
      <c r="I14" s="79" t="str">
        <f t="shared" si="0"/>
        <v/>
      </c>
      <c r="J14" s="45" t="str">
        <f t="shared" si="1"/>
        <v/>
      </c>
      <c r="M14" s="104"/>
    </row>
    <row r="15" spans="2:13" ht="20.100000000000001" customHeight="1" x14ac:dyDescent="0.15">
      <c r="B15" s="40" t="s">
        <v>74</v>
      </c>
      <c r="C15" s="41">
        <v>150</v>
      </c>
      <c r="D15" s="46" t="str">
        <f t="shared" si="2"/>
        <v/>
      </c>
      <c r="E15" s="43">
        <v>98</v>
      </c>
      <c r="F15" s="44" t="str">
        <f t="shared" si="3"/>
        <v/>
      </c>
      <c r="G15" s="60">
        <v>25000</v>
      </c>
      <c r="H15" s="97"/>
      <c r="I15" s="79" t="str">
        <f t="shared" si="0"/>
        <v/>
      </c>
      <c r="J15" s="45" t="str">
        <f t="shared" si="1"/>
        <v/>
      </c>
      <c r="M15" s="104"/>
    </row>
    <row r="16" spans="2:13" ht="20.100000000000001" customHeight="1" x14ac:dyDescent="0.15">
      <c r="B16" s="40" t="s">
        <v>76</v>
      </c>
      <c r="C16" s="41">
        <v>150</v>
      </c>
      <c r="D16" s="46" t="str">
        <f t="shared" si="2"/>
        <v/>
      </c>
      <c r="E16" s="43">
        <v>98</v>
      </c>
      <c r="F16" s="44" t="str">
        <f t="shared" si="3"/>
        <v/>
      </c>
      <c r="G16" s="60">
        <v>25000</v>
      </c>
      <c r="H16" s="97"/>
      <c r="I16" s="79" t="str">
        <f t="shared" si="0"/>
        <v/>
      </c>
      <c r="J16" s="45" t="str">
        <f t="shared" si="1"/>
        <v/>
      </c>
      <c r="M16" s="104"/>
    </row>
    <row r="17" spans="2:13" ht="20.100000000000001" customHeight="1" x14ac:dyDescent="0.15">
      <c r="B17" s="40" t="s">
        <v>78</v>
      </c>
      <c r="C17" s="41">
        <v>150</v>
      </c>
      <c r="D17" s="46" t="str">
        <f t="shared" si="2"/>
        <v/>
      </c>
      <c r="E17" s="43">
        <v>98</v>
      </c>
      <c r="F17" s="44" t="str">
        <f t="shared" si="3"/>
        <v/>
      </c>
      <c r="G17" s="63">
        <v>23000</v>
      </c>
      <c r="H17" s="97"/>
      <c r="I17" s="79" t="str">
        <f t="shared" si="0"/>
        <v/>
      </c>
      <c r="J17" s="45" t="str">
        <f t="shared" si="1"/>
        <v/>
      </c>
      <c r="M17" s="104"/>
    </row>
    <row r="18" spans="2:13" ht="20.100000000000001" customHeight="1" x14ac:dyDescent="0.15">
      <c r="B18" s="40" t="s">
        <v>80</v>
      </c>
      <c r="C18" s="41">
        <v>150</v>
      </c>
      <c r="D18" s="46" t="str">
        <f t="shared" si="2"/>
        <v/>
      </c>
      <c r="E18" s="43">
        <v>98</v>
      </c>
      <c r="F18" s="44" t="str">
        <f t="shared" si="3"/>
        <v/>
      </c>
      <c r="G18" s="60">
        <v>24000</v>
      </c>
      <c r="H18" s="97"/>
      <c r="I18" s="79" t="str">
        <f t="shared" si="0"/>
        <v/>
      </c>
      <c r="J18" s="45" t="str">
        <f t="shared" si="1"/>
        <v/>
      </c>
      <c r="M18" s="104"/>
    </row>
    <row r="19" spans="2:13" ht="20.100000000000001" customHeight="1" x14ac:dyDescent="0.15">
      <c r="B19" s="40" t="s">
        <v>82</v>
      </c>
      <c r="C19" s="41">
        <v>150</v>
      </c>
      <c r="D19" s="46" t="str">
        <f t="shared" si="2"/>
        <v/>
      </c>
      <c r="E19" s="43">
        <v>98</v>
      </c>
      <c r="F19" s="44" t="str">
        <f t="shared" si="3"/>
        <v/>
      </c>
      <c r="G19" s="60">
        <v>24000</v>
      </c>
      <c r="H19" s="97"/>
      <c r="I19" s="79" t="str">
        <f t="shared" si="0"/>
        <v/>
      </c>
      <c r="J19" s="45" t="str">
        <f t="shared" si="1"/>
        <v/>
      </c>
      <c r="M19" s="104"/>
    </row>
    <row r="20" spans="2:13" ht="20.100000000000001" customHeight="1" x14ac:dyDescent="0.15">
      <c r="B20" s="40" t="s">
        <v>84</v>
      </c>
      <c r="C20" s="41">
        <v>150</v>
      </c>
      <c r="D20" s="46" t="str">
        <f t="shared" si="2"/>
        <v/>
      </c>
      <c r="E20" s="43">
        <v>98</v>
      </c>
      <c r="F20" s="44" t="str">
        <f t="shared" si="3"/>
        <v/>
      </c>
      <c r="G20" s="60">
        <v>25000</v>
      </c>
      <c r="H20" s="97"/>
      <c r="I20" s="79" t="str">
        <f t="shared" si="0"/>
        <v/>
      </c>
      <c r="J20" s="45" t="str">
        <f t="shared" si="1"/>
        <v/>
      </c>
      <c r="M20" s="104"/>
    </row>
    <row r="21" spans="2:13" ht="20.100000000000001" customHeight="1" x14ac:dyDescent="0.15">
      <c r="B21" s="40" t="s">
        <v>88</v>
      </c>
      <c r="C21" s="41">
        <v>150</v>
      </c>
      <c r="D21" s="46" t="str">
        <f t="shared" si="2"/>
        <v/>
      </c>
      <c r="E21" s="43">
        <v>98</v>
      </c>
      <c r="F21" s="44" t="str">
        <f t="shared" si="3"/>
        <v/>
      </c>
      <c r="G21" s="80">
        <v>25000</v>
      </c>
      <c r="H21" s="97"/>
      <c r="I21" s="79" t="str">
        <f t="shared" si="0"/>
        <v/>
      </c>
      <c r="J21" s="45" t="str">
        <f t="shared" si="1"/>
        <v/>
      </c>
      <c r="M21" s="104"/>
    </row>
    <row r="22" spans="2:13" ht="20.100000000000001" customHeight="1" thickBot="1" x14ac:dyDescent="0.2">
      <c r="B22" s="40" t="s">
        <v>89</v>
      </c>
      <c r="C22" s="41">
        <v>150</v>
      </c>
      <c r="D22" s="46" t="str">
        <f t="shared" si="2"/>
        <v/>
      </c>
      <c r="E22" s="43">
        <v>98</v>
      </c>
      <c r="F22" s="44" t="str">
        <f t="shared" si="3"/>
        <v/>
      </c>
      <c r="G22" s="81">
        <v>22000</v>
      </c>
      <c r="H22" s="98"/>
      <c r="I22" s="79" t="str">
        <f t="shared" si="0"/>
        <v/>
      </c>
      <c r="J22" s="45" t="str">
        <f t="shared" si="1"/>
        <v/>
      </c>
      <c r="M22" s="104"/>
    </row>
    <row r="23" spans="2:13" ht="20.100000000000001" customHeight="1" thickBot="1" x14ac:dyDescent="0.2">
      <c r="B23" s="47" t="s">
        <v>2</v>
      </c>
      <c r="C23" s="54"/>
      <c r="D23" s="55"/>
      <c r="E23" s="56"/>
      <c r="F23" s="57"/>
      <c r="G23" s="48">
        <f>SUM(G11:G22)</f>
        <v>289000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54"/>
  <sheetViews>
    <sheetView view="pageBreakPreview" topLeftCell="A3" zoomScaleNormal="100" zoomScaleSheetLayoutView="100" workbookViewId="0">
      <selection activeCell="I35" sqref="I35"/>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9"/>
      <c r="I3" s="19"/>
      <c r="J3" s="19"/>
    </row>
    <row r="4" spans="2:13" s="2" customFormat="1" ht="15.75" customHeight="1" x14ac:dyDescent="0.15">
      <c r="B4" s="7" t="s">
        <v>0</v>
      </c>
      <c r="C4" s="30" t="s">
        <v>18</v>
      </c>
      <c r="D4" s="16"/>
      <c r="E4" s="16"/>
      <c r="F4" s="19"/>
      <c r="G4" s="19"/>
      <c r="H4" s="61"/>
      <c r="I4" s="61"/>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3</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108</v>
      </c>
      <c r="D11" s="77"/>
      <c r="E11" s="43">
        <v>97</v>
      </c>
      <c r="F11" s="44" t="str">
        <f>IF(D11="","",ROUNDDOWN(C11*D11*(185-E11)/100,2))</f>
        <v/>
      </c>
      <c r="G11" s="78">
        <v>20000</v>
      </c>
      <c r="H11" s="99"/>
      <c r="I11" s="79" t="str">
        <f>IF(H11="","",ROUNDDOWN(G11*H11,2))</f>
        <v/>
      </c>
      <c r="J11" s="45" t="str">
        <f>IF(D11="","",ROUNDDOWN(F11+I11,0))</f>
        <v/>
      </c>
      <c r="M11" s="104"/>
    </row>
    <row r="12" spans="2:13" ht="20.100000000000001" customHeight="1" x14ac:dyDescent="0.15">
      <c r="B12" s="40" t="s">
        <v>68</v>
      </c>
      <c r="C12" s="41">
        <v>108</v>
      </c>
      <c r="D12" s="46" t="str">
        <f>IF(D$11="","",D$11)</f>
        <v/>
      </c>
      <c r="E12" s="43">
        <v>97</v>
      </c>
      <c r="F12" s="44" t="str">
        <f t="shared" ref="F12:F21" si="0">IF(D12="","",ROUNDDOWN(C12*D12*(185-E12)/100,2))</f>
        <v/>
      </c>
      <c r="G12" s="78">
        <v>19000</v>
      </c>
      <c r="H12" s="100"/>
      <c r="I12" s="79" t="str">
        <f t="shared" ref="I12:I22" si="1">IF(H12="","",ROUNDDOWN(G12*H12,2))</f>
        <v/>
      </c>
      <c r="J12" s="45" t="str">
        <f t="shared" ref="J12:J22" si="2">IF(D12="","",ROUNDDOWN(F12+I12,0))</f>
        <v/>
      </c>
      <c r="M12" s="104"/>
    </row>
    <row r="13" spans="2:13" ht="20.100000000000001" customHeight="1" x14ac:dyDescent="0.15">
      <c r="B13" s="40" t="s">
        <v>70</v>
      </c>
      <c r="C13" s="41">
        <v>108</v>
      </c>
      <c r="D13" s="46" t="str">
        <f t="shared" ref="D13:D22" si="3">IF(D$11="","",D$11)</f>
        <v/>
      </c>
      <c r="E13" s="43">
        <v>97</v>
      </c>
      <c r="F13" s="44" t="str">
        <f t="shared" si="0"/>
        <v/>
      </c>
      <c r="G13" s="78">
        <v>20000</v>
      </c>
      <c r="H13" s="100"/>
      <c r="I13" s="79" t="str">
        <f t="shared" si="1"/>
        <v/>
      </c>
      <c r="J13" s="45" t="str">
        <f t="shared" si="2"/>
        <v/>
      </c>
      <c r="M13" s="104"/>
    </row>
    <row r="14" spans="2:13" ht="20.100000000000001" customHeight="1" x14ac:dyDescent="0.15">
      <c r="B14" s="40" t="s">
        <v>72</v>
      </c>
      <c r="C14" s="41">
        <v>108</v>
      </c>
      <c r="D14" s="46" t="str">
        <f t="shared" si="3"/>
        <v/>
      </c>
      <c r="E14" s="43">
        <v>97</v>
      </c>
      <c r="F14" s="44" t="str">
        <f t="shared" si="0"/>
        <v/>
      </c>
      <c r="G14" s="60">
        <v>19000</v>
      </c>
      <c r="H14" s="100"/>
      <c r="I14" s="79" t="str">
        <f t="shared" si="1"/>
        <v/>
      </c>
      <c r="J14" s="45" t="str">
        <f t="shared" si="2"/>
        <v/>
      </c>
      <c r="M14" s="104"/>
    </row>
    <row r="15" spans="2:13" ht="20.100000000000001" customHeight="1" x14ac:dyDescent="0.15">
      <c r="B15" s="40" t="s">
        <v>74</v>
      </c>
      <c r="C15" s="41">
        <v>108</v>
      </c>
      <c r="D15" s="46" t="str">
        <f t="shared" si="3"/>
        <v/>
      </c>
      <c r="E15" s="43">
        <v>97</v>
      </c>
      <c r="F15" s="44" t="str">
        <f t="shared" si="0"/>
        <v/>
      </c>
      <c r="G15" s="60">
        <v>20000</v>
      </c>
      <c r="H15" s="100"/>
      <c r="I15" s="79" t="str">
        <f t="shared" si="1"/>
        <v/>
      </c>
      <c r="J15" s="45" t="str">
        <f t="shared" si="2"/>
        <v/>
      </c>
      <c r="M15" s="104"/>
    </row>
    <row r="16" spans="2:13" ht="20.100000000000001" customHeight="1" x14ac:dyDescent="0.15">
      <c r="B16" s="40" t="s">
        <v>76</v>
      </c>
      <c r="C16" s="41">
        <v>108</v>
      </c>
      <c r="D16" s="46" t="str">
        <f t="shared" si="3"/>
        <v/>
      </c>
      <c r="E16" s="43">
        <v>97</v>
      </c>
      <c r="F16" s="44" t="str">
        <f t="shared" si="0"/>
        <v/>
      </c>
      <c r="G16" s="60">
        <v>20000</v>
      </c>
      <c r="H16" s="100"/>
      <c r="I16" s="79" t="str">
        <f t="shared" si="1"/>
        <v/>
      </c>
      <c r="J16" s="45" t="str">
        <f t="shared" si="2"/>
        <v/>
      </c>
      <c r="M16" s="104"/>
    </row>
    <row r="17" spans="2:13" ht="20.100000000000001" customHeight="1" x14ac:dyDescent="0.15">
      <c r="B17" s="40" t="s">
        <v>78</v>
      </c>
      <c r="C17" s="41">
        <v>108</v>
      </c>
      <c r="D17" s="46" t="str">
        <f t="shared" si="3"/>
        <v/>
      </c>
      <c r="E17" s="43">
        <v>97</v>
      </c>
      <c r="F17" s="44" t="str">
        <f t="shared" si="0"/>
        <v/>
      </c>
      <c r="G17" s="63">
        <v>19000</v>
      </c>
      <c r="H17" s="100"/>
      <c r="I17" s="79" t="str">
        <f t="shared" si="1"/>
        <v/>
      </c>
      <c r="J17" s="45" t="str">
        <f t="shared" si="2"/>
        <v/>
      </c>
      <c r="M17" s="104"/>
    </row>
    <row r="18" spans="2:13" ht="20.100000000000001" customHeight="1" x14ac:dyDescent="0.15">
      <c r="B18" s="40" t="s">
        <v>80</v>
      </c>
      <c r="C18" s="41">
        <v>108</v>
      </c>
      <c r="D18" s="46" t="str">
        <f t="shared" si="3"/>
        <v/>
      </c>
      <c r="E18" s="43">
        <v>97</v>
      </c>
      <c r="F18" s="44" t="str">
        <f t="shared" si="0"/>
        <v/>
      </c>
      <c r="G18" s="60">
        <v>20000</v>
      </c>
      <c r="H18" s="100"/>
      <c r="I18" s="79" t="str">
        <f t="shared" si="1"/>
        <v/>
      </c>
      <c r="J18" s="45" t="str">
        <f t="shared" si="2"/>
        <v/>
      </c>
      <c r="M18" s="104"/>
    </row>
    <row r="19" spans="2:13" ht="20.100000000000001" customHeight="1" x14ac:dyDescent="0.15">
      <c r="B19" s="40" t="s">
        <v>82</v>
      </c>
      <c r="C19" s="41">
        <v>108</v>
      </c>
      <c r="D19" s="46" t="str">
        <f t="shared" si="3"/>
        <v/>
      </c>
      <c r="E19" s="43">
        <v>97</v>
      </c>
      <c r="F19" s="44" t="str">
        <f t="shared" si="0"/>
        <v/>
      </c>
      <c r="G19" s="60">
        <v>19000</v>
      </c>
      <c r="H19" s="100"/>
      <c r="I19" s="79" t="str">
        <f t="shared" si="1"/>
        <v/>
      </c>
      <c r="J19" s="45" t="str">
        <f t="shared" si="2"/>
        <v/>
      </c>
      <c r="M19" s="104"/>
    </row>
    <row r="20" spans="2:13" ht="20.100000000000001" customHeight="1" x14ac:dyDescent="0.15">
      <c r="B20" s="40" t="s">
        <v>84</v>
      </c>
      <c r="C20" s="41">
        <v>108</v>
      </c>
      <c r="D20" s="46" t="str">
        <f t="shared" si="3"/>
        <v/>
      </c>
      <c r="E20" s="43">
        <v>97</v>
      </c>
      <c r="F20" s="44" t="str">
        <f t="shared" si="0"/>
        <v/>
      </c>
      <c r="G20" s="60">
        <v>20000</v>
      </c>
      <c r="H20" s="100"/>
      <c r="I20" s="79" t="str">
        <f t="shared" si="1"/>
        <v/>
      </c>
      <c r="J20" s="45" t="str">
        <f t="shared" si="2"/>
        <v/>
      </c>
      <c r="M20" s="104"/>
    </row>
    <row r="21" spans="2:13" ht="20.100000000000001" customHeight="1" x14ac:dyDescent="0.15">
      <c r="B21" s="40" t="s">
        <v>88</v>
      </c>
      <c r="C21" s="41">
        <v>108</v>
      </c>
      <c r="D21" s="46" t="str">
        <f t="shared" si="3"/>
        <v/>
      </c>
      <c r="E21" s="43">
        <v>97</v>
      </c>
      <c r="F21" s="44" t="str">
        <f t="shared" si="0"/>
        <v/>
      </c>
      <c r="G21" s="80">
        <v>20000</v>
      </c>
      <c r="H21" s="100"/>
      <c r="I21" s="79" t="str">
        <f t="shared" si="1"/>
        <v/>
      </c>
      <c r="J21" s="45" t="str">
        <f t="shared" si="2"/>
        <v/>
      </c>
      <c r="M21" s="104"/>
    </row>
    <row r="22" spans="2:13" ht="20.100000000000001" customHeight="1" thickBot="1" x14ac:dyDescent="0.2">
      <c r="B22" s="40" t="s">
        <v>89</v>
      </c>
      <c r="C22" s="41">
        <v>108</v>
      </c>
      <c r="D22" s="46" t="str">
        <f t="shared" si="3"/>
        <v/>
      </c>
      <c r="E22" s="43">
        <v>97</v>
      </c>
      <c r="F22" s="44" t="str">
        <f>IF(D22="","",ROUNDDOWN(C22*D22*(185-E22)/100,2))</f>
        <v/>
      </c>
      <c r="G22" s="80">
        <v>18000</v>
      </c>
      <c r="H22" s="101"/>
      <c r="I22" s="79" t="str">
        <f t="shared" si="1"/>
        <v/>
      </c>
      <c r="J22" s="45" t="str">
        <f t="shared" si="2"/>
        <v/>
      </c>
      <c r="M22" s="104"/>
    </row>
    <row r="23" spans="2:13" ht="20.100000000000001" customHeight="1" thickBot="1" x14ac:dyDescent="0.2">
      <c r="B23" s="47" t="s">
        <v>2</v>
      </c>
      <c r="C23" s="54"/>
      <c r="D23" s="55"/>
      <c r="E23" s="56"/>
      <c r="F23" s="57"/>
      <c r="G23" s="48">
        <f>SUM(G11:G22)</f>
        <v>234000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54"/>
  <sheetViews>
    <sheetView view="pageBreakPreview" topLeftCell="A3" zoomScaleNormal="100" zoomScaleSheetLayoutView="100" workbookViewId="0">
      <selection activeCell="N15" sqref="N15"/>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9"/>
      <c r="I3" s="19"/>
      <c r="J3" s="19"/>
    </row>
    <row r="4" spans="2:13" s="2" customFormat="1" ht="15.75" customHeight="1" x14ac:dyDescent="0.15">
      <c r="B4" s="7" t="s">
        <v>0</v>
      </c>
      <c r="C4" s="30" t="s">
        <v>19</v>
      </c>
      <c r="D4" s="16"/>
      <c r="E4" s="16"/>
      <c r="F4" s="19"/>
      <c r="G4" s="19"/>
      <c r="H4" s="61"/>
      <c r="I4" s="61"/>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50</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254</v>
      </c>
      <c r="D11" s="77"/>
      <c r="E11" s="43">
        <v>96</v>
      </c>
      <c r="F11" s="44" t="str">
        <f>IF(D11="","",ROUNDDOWN(C11*D11*(185-E11)/100,2))</f>
        <v/>
      </c>
      <c r="G11" s="78">
        <v>32000</v>
      </c>
      <c r="H11" s="99"/>
      <c r="I11" s="83" t="str">
        <f>IF(H11="","",ROUNDDOWN(G11*H11,2))</f>
        <v/>
      </c>
      <c r="J11" s="45" t="str">
        <f>IF(D11="","",ROUNDDOWN(F11+I11,0))</f>
        <v/>
      </c>
      <c r="M11" s="104"/>
    </row>
    <row r="12" spans="2:13" ht="20.100000000000001" customHeight="1" x14ac:dyDescent="0.15">
      <c r="B12" s="40" t="s">
        <v>68</v>
      </c>
      <c r="C12" s="41">
        <v>254</v>
      </c>
      <c r="D12" s="46" t="str">
        <f>IF(D$11="","",D$11)</f>
        <v/>
      </c>
      <c r="E12" s="43">
        <v>96</v>
      </c>
      <c r="F12" s="44" t="str">
        <f t="shared" ref="F12:F22" si="0">IF(D12="","",ROUNDDOWN(C12*D12*(185-E12)/100,2))</f>
        <v/>
      </c>
      <c r="G12" s="78">
        <v>32000</v>
      </c>
      <c r="H12" s="100"/>
      <c r="I12" s="83" t="str">
        <f t="shared" ref="I12:I22" si="1">IF(H12="","",ROUNDDOWN(G12*H12,2))</f>
        <v/>
      </c>
      <c r="J12" s="45" t="str">
        <f t="shared" ref="J12:J22" si="2">IF(D12="","",ROUNDDOWN(F12+I12,0))</f>
        <v/>
      </c>
      <c r="M12" s="104"/>
    </row>
    <row r="13" spans="2:13" ht="20.100000000000001" customHeight="1" x14ac:dyDescent="0.15">
      <c r="B13" s="40" t="s">
        <v>70</v>
      </c>
      <c r="C13" s="41">
        <v>254</v>
      </c>
      <c r="D13" s="46" t="str">
        <f t="shared" ref="D13:D22" si="3">IF(D$11="","",D$11)</f>
        <v/>
      </c>
      <c r="E13" s="43">
        <v>96</v>
      </c>
      <c r="F13" s="44" t="str">
        <f t="shared" si="0"/>
        <v/>
      </c>
      <c r="G13" s="78">
        <v>32000</v>
      </c>
      <c r="H13" s="100"/>
      <c r="I13" s="83" t="str">
        <f t="shared" si="1"/>
        <v/>
      </c>
      <c r="J13" s="45" t="str">
        <f t="shared" si="2"/>
        <v/>
      </c>
      <c r="M13" s="104"/>
    </row>
    <row r="14" spans="2:13" ht="20.100000000000001" customHeight="1" x14ac:dyDescent="0.15">
      <c r="B14" s="40" t="s">
        <v>72</v>
      </c>
      <c r="C14" s="41">
        <v>254</v>
      </c>
      <c r="D14" s="46" t="str">
        <f t="shared" si="3"/>
        <v/>
      </c>
      <c r="E14" s="43">
        <v>96</v>
      </c>
      <c r="F14" s="44" t="str">
        <f t="shared" si="0"/>
        <v/>
      </c>
      <c r="G14" s="60">
        <v>32000</v>
      </c>
      <c r="H14" s="100"/>
      <c r="I14" s="83" t="str">
        <f t="shared" si="1"/>
        <v/>
      </c>
      <c r="J14" s="45" t="str">
        <f t="shared" si="2"/>
        <v/>
      </c>
      <c r="M14" s="104"/>
    </row>
    <row r="15" spans="2:13" ht="20.100000000000001" customHeight="1" x14ac:dyDescent="0.15">
      <c r="B15" s="40" t="s">
        <v>74</v>
      </c>
      <c r="C15" s="41">
        <v>254</v>
      </c>
      <c r="D15" s="46" t="str">
        <f t="shared" si="3"/>
        <v/>
      </c>
      <c r="E15" s="43">
        <v>96</v>
      </c>
      <c r="F15" s="44" t="str">
        <f t="shared" si="0"/>
        <v/>
      </c>
      <c r="G15" s="60">
        <v>33000</v>
      </c>
      <c r="H15" s="100"/>
      <c r="I15" s="83" t="str">
        <f t="shared" si="1"/>
        <v/>
      </c>
      <c r="J15" s="45" t="str">
        <f t="shared" si="2"/>
        <v/>
      </c>
      <c r="M15" s="104"/>
    </row>
    <row r="16" spans="2:13" ht="20.100000000000001" customHeight="1" x14ac:dyDescent="0.15">
      <c r="B16" s="40" t="s">
        <v>76</v>
      </c>
      <c r="C16" s="41">
        <v>254</v>
      </c>
      <c r="D16" s="46" t="str">
        <f t="shared" si="3"/>
        <v/>
      </c>
      <c r="E16" s="43">
        <v>96</v>
      </c>
      <c r="F16" s="44" t="str">
        <f t="shared" si="0"/>
        <v/>
      </c>
      <c r="G16" s="60">
        <v>33000</v>
      </c>
      <c r="H16" s="100"/>
      <c r="I16" s="83" t="str">
        <f t="shared" si="1"/>
        <v/>
      </c>
      <c r="J16" s="45" t="str">
        <f t="shared" si="2"/>
        <v/>
      </c>
      <c r="M16" s="104"/>
    </row>
    <row r="17" spans="2:13" ht="20.100000000000001" customHeight="1" x14ac:dyDescent="0.15">
      <c r="B17" s="40" t="s">
        <v>78</v>
      </c>
      <c r="C17" s="41">
        <v>254</v>
      </c>
      <c r="D17" s="46" t="str">
        <f t="shared" si="3"/>
        <v/>
      </c>
      <c r="E17" s="43">
        <v>96</v>
      </c>
      <c r="F17" s="44" t="str">
        <f t="shared" si="0"/>
        <v/>
      </c>
      <c r="G17" s="63">
        <v>31000</v>
      </c>
      <c r="H17" s="100"/>
      <c r="I17" s="83" t="str">
        <f t="shared" si="1"/>
        <v/>
      </c>
      <c r="J17" s="45" t="str">
        <f t="shared" si="2"/>
        <v/>
      </c>
      <c r="M17" s="104"/>
    </row>
    <row r="18" spans="2:13" ht="20.100000000000001" customHeight="1" x14ac:dyDescent="0.15">
      <c r="B18" s="40" t="s">
        <v>80</v>
      </c>
      <c r="C18" s="41">
        <v>254</v>
      </c>
      <c r="D18" s="46" t="str">
        <f t="shared" si="3"/>
        <v/>
      </c>
      <c r="E18" s="43">
        <v>96</v>
      </c>
      <c r="F18" s="44" t="str">
        <f t="shared" si="0"/>
        <v/>
      </c>
      <c r="G18" s="60">
        <v>33000</v>
      </c>
      <c r="H18" s="100"/>
      <c r="I18" s="83" t="str">
        <f t="shared" si="1"/>
        <v/>
      </c>
      <c r="J18" s="45" t="str">
        <f t="shared" si="2"/>
        <v/>
      </c>
      <c r="M18" s="104"/>
    </row>
    <row r="19" spans="2:13" ht="20.100000000000001" customHeight="1" x14ac:dyDescent="0.15">
      <c r="B19" s="40" t="s">
        <v>82</v>
      </c>
      <c r="C19" s="41">
        <v>254</v>
      </c>
      <c r="D19" s="46" t="str">
        <f t="shared" si="3"/>
        <v/>
      </c>
      <c r="E19" s="43">
        <v>96</v>
      </c>
      <c r="F19" s="44" t="str">
        <f t="shared" si="0"/>
        <v/>
      </c>
      <c r="G19" s="60">
        <v>32000</v>
      </c>
      <c r="H19" s="100"/>
      <c r="I19" s="83" t="str">
        <f t="shared" si="1"/>
        <v/>
      </c>
      <c r="J19" s="45" t="str">
        <f t="shared" si="2"/>
        <v/>
      </c>
      <c r="M19" s="104"/>
    </row>
    <row r="20" spans="2:13" ht="20.100000000000001" customHeight="1" x14ac:dyDescent="0.15">
      <c r="B20" s="40" t="s">
        <v>84</v>
      </c>
      <c r="C20" s="41">
        <v>254</v>
      </c>
      <c r="D20" s="46" t="str">
        <f t="shared" si="3"/>
        <v/>
      </c>
      <c r="E20" s="43">
        <v>96</v>
      </c>
      <c r="F20" s="44" t="str">
        <f t="shared" si="0"/>
        <v/>
      </c>
      <c r="G20" s="60">
        <v>33000</v>
      </c>
      <c r="H20" s="100"/>
      <c r="I20" s="83" t="str">
        <f t="shared" si="1"/>
        <v/>
      </c>
      <c r="J20" s="45" t="str">
        <f t="shared" si="2"/>
        <v/>
      </c>
      <c r="M20" s="104"/>
    </row>
    <row r="21" spans="2:13" ht="20.100000000000001" customHeight="1" x14ac:dyDescent="0.15">
      <c r="B21" s="40" t="s">
        <v>88</v>
      </c>
      <c r="C21" s="41">
        <v>254</v>
      </c>
      <c r="D21" s="46" t="str">
        <f t="shared" si="3"/>
        <v/>
      </c>
      <c r="E21" s="43">
        <v>96</v>
      </c>
      <c r="F21" s="44" t="str">
        <f t="shared" si="0"/>
        <v/>
      </c>
      <c r="G21" s="80">
        <v>33000</v>
      </c>
      <c r="H21" s="100"/>
      <c r="I21" s="83" t="str">
        <f t="shared" si="1"/>
        <v/>
      </c>
      <c r="J21" s="45" t="str">
        <f t="shared" si="2"/>
        <v/>
      </c>
      <c r="M21" s="104"/>
    </row>
    <row r="22" spans="2:13" ht="20.100000000000001" customHeight="1" thickBot="1" x14ac:dyDescent="0.2">
      <c r="B22" s="40" t="s">
        <v>89</v>
      </c>
      <c r="C22" s="41">
        <v>254</v>
      </c>
      <c r="D22" s="46" t="str">
        <f t="shared" si="3"/>
        <v/>
      </c>
      <c r="E22" s="43">
        <v>96</v>
      </c>
      <c r="F22" s="44" t="str">
        <f t="shared" si="0"/>
        <v/>
      </c>
      <c r="G22" s="80">
        <v>30000</v>
      </c>
      <c r="H22" s="101"/>
      <c r="I22" s="83" t="str">
        <f t="shared" si="1"/>
        <v/>
      </c>
      <c r="J22" s="45" t="str">
        <f t="shared" si="2"/>
        <v/>
      </c>
      <c r="M22" s="104"/>
    </row>
    <row r="23" spans="2:13" ht="20.100000000000001" customHeight="1" thickBot="1" x14ac:dyDescent="0.2">
      <c r="B23" s="47" t="s">
        <v>2</v>
      </c>
      <c r="C23" s="54"/>
      <c r="D23" s="55"/>
      <c r="E23" s="56"/>
      <c r="F23" s="57"/>
      <c r="G23" s="48">
        <f>SUM(G11:G22)</f>
        <v>386000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52"/>
  <sheetViews>
    <sheetView view="pageBreakPreview" topLeftCell="A3"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2"/>
      <c r="I3" s="12"/>
      <c r="J3" s="19"/>
    </row>
    <row r="4" spans="2:13" s="2" customFormat="1" ht="15.75" customHeight="1" x14ac:dyDescent="0.15">
      <c r="B4" s="7" t="s">
        <v>0</v>
      </c>
      <c r="C4" s="30" t="s">
        <v>20</v>
      </c>
      <c r="D4" s="16"/>
      <c r="E4" s="16"/>
      <c r="F4" s="19"/>
      <c r="G4" s="19"/>
      <c r="H4" s="19"/>
      <c r="I4" s="19"/>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50</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314</v>
      </c>
      <c r="D11" s="77"/>
      <c r="E11" s="43">
        <v>100</v>
      </c>
      <c r="F11" s="44" t="str">
        <f>IF(D11="","",ROUNDDOWN(C11*D11*(185-E11)/100,2))</f>
        <v/>
      </c>
      <c r="G11" s="78">
        <v>117000</v>
      </c>
      <c r="H11" s="99"/>
      <c r="I11" s="53" t="str">
        <f t="shared" ref="I11:I14" si="0">IF(H11="","",ROUNDDOWN(G11*H11,2))</f>
        <v/>
      </c>
      <c r="J11" s="45" t="str">
        <f>IF(D11="","",ROUNDDOWN((F11+I11),0))</f>
        <v/>
      </c>
      <c r="M11" s="104"/>
    </row>
    <row r="12" spans="2:13" ht="20.100000000000001" customHeight="1" x14ac:dyDescent="0.15">
      <c r="B12" s="40" t="s">
        <v>68</v>
      </c>
      <c r="C12" s="41">
        <v>314</v>
      </c>
      <c r="D12" s="46" t="str">
        <f>IF(D$11="","",D$11)</f>
        <v/>
      </c>
      <c r="E12" s="43">
        <v>100</v>
      </c>
      <c r="F12" s="44" t="str">
        <f t="shared" ref="F12:F22" si="1">IF(D12="","",ROUNDDOWN(C12*D12*(185-E12)/100,2))</f>
        <v/>
      </c>
      <c r="G12" s="78">
        <v>114000</v>
      </c>
      <c r="H12" s="100"/>
      <c r="I12" s="53" t="str">
        <f t="shared" si="0"/>
        <v/>
      </c>
      <c r="J12" s="45" t="str">
        <f t="shared" ref="J12:J22" si="2">IF(D12="","",ROUNDDOWN((F12+I12),0))</f>
        <v/>
      </c>
      <c r="M12" s="104"/>
    </row>
    <row r="13" spans="2:13" ht="20.100000000000001" customHeight="1" x14ac:dyDescent="0.15">
      <c r="B13" s="40" t="s">
        <v>70</v>
      </c>
      <c r="C13" s="41">
        <v>314</v>
      </c>
      <c r="D13" s="46" t="str">
        <f t="shared" ref="D13:D22" si="3">IF(D$11="","",D$11)</f>
        <v/>
      </c>
      <c r="E13" s="43">
        <v>100</v>
      </c>
      <c r="F13" s="44" t="str">
        <f t="shared" si="1"/>
        <v/>
      </c>
      <c r="G13" s="78">
        <v>117000</v>
      </c>
      <c r="H13" s="100"/>
      <c r="I13" s="53" t="str">
        <f t="shared" si="0"/>
        <v/>
      </c>
      <c r="J13" s="45" t="str">
        <f t="shared" si="2"/>
        <v/>
      </c>
      <c r="M13" s="104"/>
    </row>
    <row r="14" spans="2:13" ht="20.100000000000001" customHeight="1" x14ac:dyDescent="0.15">
      <c r="B14" s="40" t="s">
        <v>72</v>
      </c>
      <c r="C14" s="64">
        <v>314</v>
      </c>
      <c r="D14" s="46" t="str">
        <f t="shared" si="3"/>
        <v/>
      </c>
      <c r="E14" s="43">
        <v>100</v>
      </c>
      <c r="F14" s="44" t="str">
        <f t="shared" si="1"/>
        <v/>
      </c>
      <c r="G14" s="60">
        <v>114000</v>
      </c>
      <c r="H14" s="100"/>
      <c r="I14" s="53" t="str">
        <f t="shared" si="0"/>
        <v/>
      </c>
      <c r="J14" s="45" t="str">
        <f t="shared" si="2"/>
        <v/>
      </c>
      <c r="M14" s="104"/>
    </row>
    <row r="15" spans="2:13" ht="20.100000000000001" customHeight="1" x14ac:dyDescent="0.15">
      <c r="B15" s="40" t="s">
        <v>74</v>
      </c>
      <c r="C15" s="41">
        <v>314</v>
      </c>
      <c r="D15" s="46" t="str">
        <f t="shared" si="3"/>
        <v/>
      </c>
      <c r="E15" s="43">
        <v>100</v>
      </c>
      <c r="F15" s="44" t="str">
        <f t="shared" si="1"/>
        <v/>
      </c>
      <c r="G15" s="60">
        <v>119000</v>
      </c>
      <c r="H15" s="100"/>
      <c r="I15" s="53" t="str">
        <f>IF(H15="","",ROUNDDOWN(G15*H15,2))</f>
        <v/>
      </c>
      <c r="J15" s="45" t="str">
        <f t="shared" si="2"/>
        <v/>
      </c>
      <c r="M15" s="104"/>
    </row>
    <row r="16" spans="2:13" ht="20.100000000000001" customHeight="1" x14ac:dyDescent="0.15">
      <c r="B16" s="40" t="s">
        <v>76</v>
      </c>
      <c r="C16" s="41">
        <v>314</v>
      </c>
      <c r="D16" s="46" t="str">
        <f t="shared" si="3"/>
        <v/>
      </c>
      <c r="E16" s="43">
        <v>100</v>
      </c>
      <c r="F16" s="44" t="str">
        <f t="shared" si="1"/>
        <v/>
      </c>
      <c r="G16" s="60">
        <v>118000</v>
      </c>
      <c r="H16" s="100"/>
      <c r="I16" s="53" t="str">
        <f t="shared" ref="I16" si="4">IF(H16="","",ROUNDDOWN(G16*H16,2))</f>
        <v/>
      </c>
      <c r="J16" s="45" t="str">
        <f t="shared" si="2"/>
        <v/>
      </c>
      <c r="M16" s="104"/>
    </row>
    <row r="17" spans="2:13" ht="20.100000000000001" customHeight="1" x14ac:dyDescent="0.15">
      <c r="B17" s="40" t="s">
        <v>78</v>
      </c>
      <c r="C17" s="64">
        <v>314</v>
      </c>
      <c r="D17" s="46" t="str">
        <f t="shared" si="3"/>
        <v/>
      </c>
      <c r="E17" s="43">
        <v>100</v>
      </c>
      <c r="F17" s="44" t="str">
        <f t="shared" si="1"/>
        <v/>
      </c>
      <c r="G17" s="63">
        <v>113000</v>
      </c>
      <c r="H17" s="100"/>
      <c r="I17" s="53" t="str">
        <f>IF(H17="","",ROUNDDOWN(G17*H17,2))</f>
        <v/>
      </c>
      <c r="J17" s="45" t="str">
        <f t="shared" si="2"/>
        <v/>
      </c>
      <c r="M17" s="104"/>
    </row>
    <row r="18" spans="2:13" ht="20.100000000000001" customHeight="1" x14ac:dyDescent="0.15">
      <c r="B18" s="40" t="s">
        <v>80</v>
      </c>
      <c r="C18" s="41">
        <v>314</v>
      </c>
      <c r="D18" s="46" t="str">
        <f t="shared" si="3"/>
        <v/>
      </c>
      <c r="E18" s="43">
        <v>100</v>
      </c>
      <c r="F18" s="44" t="str">
        <f t="shared" si="1"/>
        <v/>
      </c>
      <c r="G18" s="60">
        <v>117000</v>
      </c>
      <c r="H18" s="100"/>
      <c r="I18" s="53" t="str">
        <f t="shared" ref="I18:I22" si="5">IF(H18="","",ROUNDDOWN(G18*H18,2))</f>
        <v/>
      </c>
      <c r="J18" s="45" t="str">
        <f t="shared" si="2"/>
        <v/>
      </c>
      <c r="M18" s="104"/>
    </row>
    <row r="19" spans="2:13" ht="20.100000000000001" customHeight="1" x14ac:dyDescent="0.15">
      <c r="B19" s="40" t="s">
        <v>82</v>
      </c>
      <c r="C19" s="41">
        <v>314</v>
      </c>
      <c r="D19" s="46" t="str">
        <f t="shared" si="3"/>
        <v/>
      </c>
      <c r="E19" s="43">
        <v>100</v>
      </c>
      <c r="F19" s="44" t="str">
        <f t="shared" si="1"/>
        <v/>
      </c>
      <c r="G19" s="60">
        <v>114000</v>
      </c>
      <c r="H19" s="100"/>
      <c r="I19" s="53" t="str">
        <f t="shared" si="5"/>
        <v/>
      </c>
      <c r="J19" s="45" t="str">
        <f t="shared" si="2"/>
        <v/>
      </c>
      <c r="M19" s="104"/>
    </row>
    <row r="20" spans="2:13" ht="20.100000000000001" customHeight="1" x14ac:dyDescent="0.15">
      <c r="B20" s="40" t="s">
        <v>84</v>
      </c>
      <c r="C20" s="64">
        <v>314</v>
      </c>
      <c r="D20" s="46" t="str">
        <f t="shared" si="3"/>
        <v/>
      </c>
      <c r="E20" s="43">
        <v>100</v>
      </c>
      <c r="F20" s="44" t="str">
        <f t="shared" si="1"/>
        <v/>
      </c>
      <c r="G20" s="60">
        <v>120000</v>
      </c>
      <c r="H20" s="100"/>
      <c r="I20" s="53" t="str">
        <f t="shared" si="5"/>
        <v/>
      </c>
      <c r="J20" s="45" t="str">
        <f t="shared" si="2"/>
        <v/>
      </c>
      <c r="M20" s="104"/>
    </row>
    <row r="21" spans="2:13" ht="20.100000000000001" customHeight="1" x14ac:dyDescent="0.15">
      <c r="B21" s="40" t="s">
        <v>88</v>
      </c>
      <c r="C21" s="41">
        <v>314</v>
      </c>
      <c r="D21" s="46" t="str">
        <f t="shared" si="3"/>
        <v/>
      </c>
      <c r="E21" s="43">
        <v>100</v>
      </c>
      <c r="F21" s="44" t="str">
        <f t="shared" si="1"/>
        <v/>
      </c>
      <c r="G21" s="80">
        <v>119000</v>
      </c>
      <c r="H21" s="100"/>
      <c r="I21" s="53" t="str">
        <f t="shared" si="5"/>
        <v/>
      </c>
      <c r="J21" s="45" t="str">
        <f t="shared" si="2"/>
        <v/>
      </c>
      <c r="M21" s="104"/>
    </row>
    <row r="22" spans="2:13" ht="20.100000000000001" customHeight="1" thickBot="1" x14ac:dyDescent="0.2">
      <c r="B22" s="40" t="s">
        <v>89</v>
      </c>
      <c r="C22" s="41">
        <v>314</v>
      </c>
      <c r="D22" s="46" t="str">
        <f t="shared" si="3"/>
        <v/>
      </c>
      <c r="E22" s="43">
        <v>100</v>
      </c>
      <c r="F22" s="44" t="str">
        <f t="shared" si="1"/>
        <v/>
      </c>
      <c r="G22" s="80">
        <v>107000</v>
      </c>
      <c r="H22" s="101"/>
      <c r="I22" s="53" t="str">
        <f t="shared" si="5"/>
        <v/>
      </c>
      <c r="J22" s="45" t="str">
        <f t="shared" si="2"/>
        <v/>
      </c>
      <c r="M22" s="104"/>
    </row>
    <row r="23" spans="2:13" ht="20.100000000000001" customHeight="1" thickBot="1" x14ac:dyDescent="0.2">
      <c r="B23" s="47" t="s">
        <v>2</v>
      </c>
      <c r="C23" s="54"/>
      <c r="D23" s="55"/>
      <c r="E23" s="56"/>
      <c r="F23" s="57"/>
      <c r="G23" s="48">
        <f>SUM(G11:G22)</f>
        <v>1389000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94"/>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2"/>
      <c r="C51" s="32"/>
      <c r="D51" s="62"/>
      <c r="E51" s="62"/>
      <c r="F51" s="62"/>
      <c r="G51" s="62"/>
      <c r="H51" s="62"/>
      <c r="I51" s="62"/>
      <c r="J51" s="92"/>
    </row>
    <row r="52" spans="2:10" ht="6" customHeight="1" x14ac:dyDescent="0.15">
      <c r="B52" s="92"/>
      <c r="C52" s="62"/>
      <c r="D52" s="62"/>
      <c r="E52" s="62"/>
      <c r="F52" s="62"/>
      <c r="G52" s="62"/>
      <c r="H52" s="62"/>
      <c r="I52"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52"/>
  <sheetViews>
    <sheetView view="pageBreakPreview"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2"/>
      <c r="I3" s="12"/>
      <c r="J3" s="19"/>
    </row>
    <row r="4" spans="2:13" s="2" customFormat="1" ht="15.75" customHeight="1" x14ac:dyDescent="0.15">
      <c r="B4" s="7" t="s">
        <v>0</v>
      </c>
      <c r="C4" s="30" t="s">
        <v>32</v>
      </c>
      <c r="D4" s="16"/>
      <c r="E4" s="16"/>
      <c r="F4" s="19"/>
      <c r="G4" s="19"/>
      <c r="H4" s="19"/>
      <c r="I4" s="19"/>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50</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348</v>
      </c>
      <c r="D11" s="77"/>
      <c r="E11" s="43">
        <v>100</v>
      </c>
      <c r="F11" s="44" t="str">
        <f>IF(D11="","",ROUNDDOWN(C11*D11*(185-E11)/100,2))</f>
        <v/>
      </c>
      <c r="G11" s="102">
        <v>159000</v>
      </c>
      <c r="H11" s="99"/>
      <c r="I11" s="53" t="str">
        <f t="shared" ref="I11:I14" si="0">IF(H11="","",ROUNDDOWN(G11*H11,2))</f>
        <v/>
      </c>
      <c r="J11" s="45" t="str">
        <f>IF(D11="","",ROUNDDOWN((F11+I11),0))</f>
        <v/>
      </c>
      <c r="M11" s="104"/>
    </row>
    <row r="12" spans="2:13" ht="20.100000000000001" customHeight="1" x14ac:dyDescent="0.15">
      <c r="B12" s="40" t="s">
        <v>68</v>
      </c>
      <c r="C12" s="41">
        <v>348</v>
      </c>
      <c r="D12" s="46" t="str">
        <f>IF(D$11="","",D$11)</f>
        <v/>
      </c>
      <c r="E12" s="43">
        <v>100</v>
      </c>
      <c r="F12" s="44" t="str">
        <f t="shared" ref="F12:F21" si="1">IF(D12="","",ROUNDDOWN(C12*D12*(185-E12)/100,2))</f>
        <v/>
      </c>
      <c r="G12" s="84">
        <v>155000</v>
      </c>
      <c r="H12" s="100"/>
      <c r="I12" s="53" t="str">
        <f t="shared" si="0"/>
        <v/>
      </c>
      <c r="J12" s="45" t="str">
        <f t="shared" ref="J12:J22" si="2">IF(D12="","",ROUNDDOWN((F12+I12),0))</f>
        <v/>
      </c>
      <c r="M12" s="104"/>
    </row>
    <row r="13" spans="2:13" ht="20.100000000000001" customHeight="1" x14ac:dyDescent="0.15">
      <c r="B13" s="40" t="s">
        <v>70</v>
      </c>
      <c r="C13" s="41">
        <v>348</v>
      </c>
      <c r="D13" s="46" t="str">
        <f t="shared" ref="D13:D22" si="3">IF(D$11="","",D$11)</f>
        <v/>
      </c>
      <c r="E13" s="43">
        <v>100</v>
      </c>
      <c r="F13" s="44" t="str">
        <f t="shared" si="1"/>
        <v/>
      </c>
      <c r="G13" s="84">
        <v>159000</v>
      </c>
      <c r="H13" s="100"/>
      <c r="I13" s="53" t="str">
        <f t="shared" si="0"/>
        <v/>
      </c>
      <c r="J13" s="45" t="str">
        <f t="shared" si="2"/>
        <v/>
      </c>
      <c r="M13" s="104"/>
    </row>
    <row r="14" spans="2:13" ht="20.100000000000001" customHeight="1" x14ac:dyDescent="0.15">
      <c r="B14" s="40" t="s">
        <v>72</v>
      </c>
      <c r="C14" s="64">
        <v>348</v>
      </c>
      <c r="D14" s="46" t="str">
        <f t="shared" si="3"/>
        <v/>
      </c>
      <c r="E14" s="43">
        <v>100</v>
      </c>
      <c r="F14" s="44" t="str">
        <f t="shared" si="1"/>
        <v/>
      </c>
      <c r="G14" s="84">
        <v>156000</v>
      </c>
      <c r="H14" s="100"/>
      <c r="I14" s="53" t="str">
        <f t="shared" si="0"/>
        <v/>
      </c>
      <c r="J14" s="45" t="str">
        <f t="shared" si="2"/>
        <v/>
      </c>
      <c r="M14" s="104"/>
    </row>
    <row r="15" spans="2:13" ht="20.100000000000001" customHeight="1" x14ac:dyDescent="0.15">
      <c r="B15" s="40" t="s">
        <v>74</v>
      </c>
      <c r="C15" s="41">
        <v>348</v>
      </c>
      <c r="D15" s="46" t="str">
        <f t="shared" si="3"/>
        <v/>
      </c>
      <c r="E15" s="43">
        <v>100</v>
      </c>
      <c r="F15" s="44" t="str">
        <f t="shared" si="1"/>
        <v/>
      </c>
      <c r="G15" s="84">
        <v>162000</v>
      </c>
      <c r="H15" s="100"/>
      <c r="I15" s="53" t="str">
        <f>IF(H15="","",ROUNDDOWN(G15*H15,2))</f>
        <v/>
      </c>
      <c r="J15" s="45" t="str">
        <f t="shared" si="2"/>
        <v/>
      </c>
      <c r="M15" s="104"/>
    </row>
    <row r="16" spans="2:13" ht="20.100000000000001" customHeight="1" x14ac:dyDescent="0.15">
      <c r="B16" s="40" t="s">
        <v>76</v>
      </c>
      <c r="C16" s="41">
        <v>348</v>
      </c>
      <c r="D16" s="46" t="str">
        <f t="shared" si="3"/>
        <v/>
      </c>
      <c r="E16" s="43">
        <v>100</v>
      </c>
      <c r="F16" s="44" t="str">
        <f t="shared" si="1"/>
        <v/>
      </c>
      <c r="G16" s="84">
        <v>161000</v>
      </c>
      <c r="H16" s="100"/>
      <c r="I16" s="53" t="str">
        <f t="shared" ref="I16:I22" si="4">IF(H16="","",ROUNDDOWN(G16*H16,2))</f>
        <v/>
      </c>
      <c r="J16" s="45" t="str">
        <f t="shared" si="2"/>
        <v/>
      </c>
      <c r="M16" s="104"/>
    </row>
    <row r="17" spans="2:13" ht="20.100000000000001" customHeight="1" x14ac:dyDescent="0.15">
      <c r="B17" s="40" t="s">
        <v>78</v>
      </c>
      <c r="C17" s="64">
        <v>348</v>
      </c>
      <c r="D17" s="46" t="str">
        <f t="shared" si="3"/>
        <v/>
      </c>
      <c r="E17" s="43">
        <v>100</v>
      </c>
      <c r="F17" s="44" t="str">
        <f t="shared" si="1"/>
        <v/>
      </c>
      <c r="G17" s="84">
        <v>154000</v>
      </c>
      <c r="H17" s="100"/>
      <c r="I17" s="53" t="str">
        <f t="shared" si="4"/>
        <v/>
      </c>
      <c r="J17" s="45" t="str">
        <f t="shared" si="2"/>
        <v/>
      </c>
      <c r="M17" s="104"/>
    </row>
    <row r="18" spans="2:13" ht="20.100000000000001" customHeight="1" x14ac:dyDescent="0.15">
      <c r="B18" s="40" t="s">
        <v>80</v>
      </c>
      <c r="C18" s="41">
        <v>348</v>
      </c>
      <c r="D18" s="46" t="str">
        <f t="shared" si="3"/>
        <v/>
      </c>
      <c r="E18" s="43">
        <v>100</v>
      </c>
      <c r="F18" s="44" t="str">
        <f t="shared" si="1"/>
        <v/>
      </c>
      <c r="G18" s="84">
        <v>160000</v>
      </c>
      <c r="H18" s="100"/>
      <c r="I18" s="53" t="str">
        <f t="shared" si="4"/>
        <v/>
      </c>
      <c r="J18" s="45" t="str">
        <f t="shared" si="2"/>
        <v/>
      </c>
      <c r="M18" s="104"/>
    </row>
    <row r="19" spans="2:13" ht="20.100000000000001" customHeight="1" x14ac:dyDescent="0.15">
      <c r="B19" s="40" t="s">
        <v>82</v>
      </c>
      <c r="C19" s="41">
        <v>348</v>
      </c>
      <c r="D19" s="46" t="str">
        <f t="shared" si="3"/>
        <v/>
      </c>
      <c r="E19" s="43">
        <v>100</v>
      </c>
      <c r="F19" s="44" t="str">
        <f t="shared" si="1"/>
        <v/>
      </c>
      <c r="G19" s="84">
        <v>156000</v>
      </c>
      <c r="H19" s="100"/>
      <c r="I19" s="53" t="str">
        <f t="shared" si="4"/>
        <v/>
      </c>
      <c r="J19" s="45" t="str">
        <f t="shared" si="2"/>
        <v/>
      </c>
      <c r="M19" s="104"/>
    </row>
    <row r="20" spans="2:13" ht="20.100000000000001" customHeight="1" x14ac:dyDescent="0.15">
      <c r="B20" s="40" t="s">
        <v>84</v>
      </c>
      <c r="C20" s="64">
        <v>348</v>
      </c>
      <c r="D20" s="46" t="str">
        <f t="shared" si="3"/>
        <v/>
      </c>
      <c r="E20" s="43">
        <v>100</v>
      </c>
      <c r="F20" s="44" t="str">
        <f t="shared" si="1"/>
        <v/>
      </c>
      <c r="G20" s="84">
        <v>164000</v>
      </c>
      <c r="H20" s="100"/>
      <c r="I20" s="53" t="str">
        <f t="shared" si="4"/>
        <v/>
      </c>
      <c r="J20" s="45" t="str">
        <f t="shared" si="2"/>
        <v/>
      </c>
      <c r="M20" s="104"/>
    </row>
    <row r="21" spans="2:13" ht="20.100000000000001" customHeight="1" x14ac:dyDescent="0.15">
      <c r="B21" s="40" t="s">
        <v>88</v>
      </c>
      <c r="C21" s="41">
        <v>348</v>
      </c>
      <c r="D21" s="46" t="str">
        <f t="shared" si="3"/>
        <v/>
      </c>
      <c r="E21" s="43">
        <v>100</v>
      </c>
      <c r="F21" s="44" t="str">
        <f t="shared" si="1"/>
        <v/>
      </c>
      <c r="G21" s="84">
        <v>163000</v>
      </c>
      <c r="H21" s="100"/>
      <c r="I21" s="53" t="str">
        <f t="shared" si="4"/>
        <v/>
      </c>
      <c r="J21" s="45" t="str">
        <f t="shared" si="2"/>
        <v/>
      </c>
      <c r="M21" s="104"/>
    </row>
    <row r="22" spans="2:13" ht="20.100000000000001" customHeight="1" thickBot="1" x14ac:dyDescent="0.2">
      <c r="B22" s="40" t="s">
        <v>89</v>
      </c>
      <c r="C22" s="41">
        <v>348</v>
      </c>
      <c r="D22" s="46" t="str">
        <f t="shared" si="3"/>
        <v/>
      </c>
      <c r="E22" s="43">
        <v>100</v>
      </c>
      <c r="F22" s="44" t="str">
        <f>IF(D22="","",ROUNDDOWN(C22*D22*(185-E22)/100,2))</f>
        <v/>
      </c>
      <c r="G22" s="84">
        <v>146000</v>
      </c>
      <c r="H22" s="101"/>
      <c r="I22" s="53" t="str">
        <f t="shared" si="4"/>
        <v/>
      </c>
      <c r="J22" s="45" t="str">
        <f t="shared" si="2"/>
        <v/>
      </c>
      <c r="M22" s="104"/>
    </row>
    <row r="23" spans="2:13" ht="20.100000000000001" customHeight="1" thickBot="1" x14ac:dyDescent="0.2">
      <c r="B23" s="47" t="s">
        <v>2</v>
      </c>
      <c r="C23" s="54"/>
      <c r="D23" s="55"/>
      <c r="E23" s="56"/>
      <c r="F23" s="57"/>
      <c r="G23" s="48">
        <f>SUM(G11:G22)</f>
        <v>1895000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94"/>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2"/>
      <c r="C51" s="32"/>
      <c r="D51" s="62"/>
      <c r="E51" s="62"/>
      <c r="F51" s="62"/>
      <c r="G51" s="62"/>
      <c r="H51" s="62"/>
      <c r="I51" s="62"/>
      <c r="J51" s="92"/>
    </row>
    <row r="52" spans="2:10" ht="6" customHeight="1" x14ac:dyDescent="0.15">
      <c r="B52" s="92"/>
      <c r="C52" s="62"/>
      <c r="D52" s="62"/>
      <c r="E52" s="62"/>
      <c r="F52" s="62"/>
      <c r="G52" s="62"/>
      <c r="H52" s="62"/>
      <c r="I52"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54"/>
  <sheetViews>
    <sheetView view="pageBreakPreview" zoomScaleNormal="100" zoomScaleSheetLayoutView="100" workbookViewId="0">
      <selection activeCell="B21" sqref="B21:B22"/>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9"/>
      <c r="I3" s="19"/>
      <c r="J3" s="19"/>
    </row>
    <row r="4" spans="2:13" s="2" customFormat="1" ht="15.75" customHeight="1" x14ac:dyDescent="0.15">
      <c r="B4" s="7" t="s">
        <v>0</v>
      </c>
      <c r="C4" s="30" t="s">
        <v>21</v>
      </c>
      <c r="D4" s="16"/>
      <c r="E4" s="16"/>
      <c r="F4" s="19"/>
      <c r="G4" s="19"/>
      <c r="H4" s="61"/>
      <c r="I4" s="61"/>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50</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176</v>
      </c>
      <c r="D11" s="77"/>
      <c r="E11" s="43">
        <v>100</v>
      </c>
      <c r="F11" s="44" t="str">
        <f>IF(D11="","",ROUNDDOWN(C11*D11*(185-E11)/100,2))</f>
        <v/>
      </c>
      <c r="G11" s="78">
        <v>24000</v>
      </c>
      <c r="H11" s="99"/>
      <c r="I11" s="83" t="str">
        <f>IF(H11="","",ROUNDDOWN(G11*H11,2))</f>
        <v/>
      </c>
      <c r="J11" s="45" t="str">
        <f>IF(D11="","",ROUNDDOWN(F11+I11,0))</f>
        <v/>
      </c>
      <c r="M11" s="104"/>
    </row>
    <row r="12" spans="2:13" ht="20.100000000000001" customHeight="1" x14ac:dyDescent="0.15">
      <c r="B12" s="40" t="s">
        <v>68</v>
      </c>
      <c r="C12" s="41">
        <v>176</v>
      </c>
      <c r="D12" s="46" t="str">
        <f>IF(D$11="","",D$11)</f>
        <v/>
      </c>
      <c r="E12" s="43">
        <v>100</v>
      </c>
      <c r="F12" s="44" t="str">
        <f t="shared" ref="F12:F21" si="0">IF(D12="","",ROUNDDOWN(C12*D12*(185-E12)/100,2))</f>
        <v/>
      </c>
      <c r="G12" s="78">
        <v>24000</v>
      </c>
      <c r="H12" s="100"/>
      <c r="I12" s="83" t="str">
        <f t="shared" ref="I12:I22" si="1">IF(H12="","",ROUNDDOWN(G12*H12,2))</f>
        <v/>
      </c>
      <c r="J12" s="45" t="str">
        <f t="shared" ref="J12:J22" si="2">IF(D12="","",ROUNDDOWN(F12+I12,0))</f>
        <v/>
      </c>
      <c r="M12" s="104"/>
    </row>
    <row r="13" spans="2:13" ht="20.100000000000001" customHeight="1" x14ac:dyDescent="0.15">
      <c r="B13" s="40" t="s">
        <v>70</v>
      </c>
      <c r="C13" s="41">
        <v>176</v>
      </c>
      <c r="D13" s="46" t="str">
        <f t="shared" ref="D13:D22" si="3">IF(D$11="","",D$11)</f>
        <v/>
      </c>
      <c r="E13" s="43">
        <v>100</v>
      </c>
      <c r="F13" s="44" t="str">
        <f t="shared" si="0"/>
        <v/>
      </c>
      <c r="G13" s="78">
        <v>24000</v>
      </c>
      <c r="H13" s="100"/>
      <c r="I13" s="83" t="str">
        <f t="shared" si="1"/>
        <v/>
      </c>
      <c r="J13" s="45" t="str">
        <f t="shared" si="2"/>
        <v/>
      </c>
      <c r="M13" s="104"/>
    </row>
    <row r="14" spans="2:13" ht="20.100000000000001" customHeight="1" x14ac:dyDescent="0.15">
      <c r="B14" s="40" t="s">
        <v>72</v>
      </c>
      <c r="C14" s="41">
        <v>176</v>
      </c>
      <c r="D14" s="46" t="str">
        <f t="shared" si="3"/>
        <v/>
      </c>
      <c r="E14" s="43">
        <v>100</v>
      </c>
      <c r="F14" s="44" t="str">
        <f t="shared" si="0"/>
        <v/>
      </c>
      <c r="G14" s="60">
        <v>24000</v>
      </c>
      <c r="H14" s="100"/>
      <c r="I14" s="83" t="str">
        <f t="shared" si="1"/>
        <v/>
      </c>
      <c r="J14" s="45" t="str">
        <f t="shared" si="2"/>
        <v/>
      </c>
      <c r="M14" s="104"/>
    </row>
    <row r="15" spans="2:13" ht="20.100000000000001" customHeight="1" x14ac:dyDescent="0.15">
      <c r="B15" s="40" t="s">
        <v>74</v>
      </c>
      <c r="C15" s="41">
        <v>176</v>
      </c>
      <c r="D15" s="46" t="str">
        <f t="shared" si="3"/>
        <v/>
      </c>
      <c r="E15" s="43">
        <v>100</v>
      </c>
      <c r="F15" s="44" t="str">
        <f t="shared" si="0"/>
        <v/>
      </c>
      <c r="G15" s="60">
        <v>25000</v>
      </c>
      <c r="H15" s="100"/>
      <c r="I15" s="83" t="str">
        <f t="shared" si="1"/>
        <v/>
      </c>
      <c r="J15" s="45" t="str">
        <f t="shared" si="2"/>
        <v/>
      </c>
      <c r="M15" s="104"/>
    </row>
    <row r="16" spans="2:13" ht="20.100000000000001" customHeight="1" x14ac:dyDescent="0.15">
      <c r="B16" s="40" t="s">
        <v>76</v>
      </c>
      <c r="C16" s="41">
        <v>176</v>
      </c>
      <c r="D16" s="46" t="str">
        <f t="shared" si="3"/>
        <v/>
      </c>
      <c r="E16" s="43">
        <v>100</v>
      </c>
      <c r="F16" s="44" t="str">
        <f t="shared" si="0"/>
        <v/>
      </c>
      <c r="G16" s="60">
        <v>25000</v>
      </c>
      <c r="H16" s="100"/>
      <c r="I16" s="83" t="str">
        <f t="shared" si="1"/>
        <v/>
      </c>
      <c r="J16" s="45" t="str">
        <f t="shared" si="2"/>
        <v/>
      </c>
      <c r="M16" s="104"/>
    </row>
    <row r="17" spans="2:13" ht="20.100000000000001" customHeight="1" x14ac:dyDescent="0.15">
      <c r="B17" s="40" t="s">
        <v>78</v>
      </c>
      <c r="C17" s="41">
        <v>176</v>
      </c>
      <c r="D17" s="46" t="str">
        <f t="shared" si="3"/>
        <v/>
      </c>
      <c r="E17" s="43">
        <v>100</v>
      </c>
      <c r="F17" s="44" t="str">
        <f t="shared" si="0"/>
        <v/>
      </c>
      <c r="G17" s="63">
        <v>24000</v>
      </c>
      <c r="H17" s="100"/>
      <c r="I17" s="83" t="str">
        <f t="shared" si="1"/>
        <v/>
      </c>
      <c r="J17" s="45" t="str">
        <f t="shared" si="2"/>
        <v/>
      </c>
      <c r="M17" s="104"/>
    </row>
    <row r="18" spans="2:13" ht="20.100000000000001" customHeight="1" x14ac:dyDescent="0.15">
      <c r="B18" s="40" t="s">
        <v>80</v>
      </c>
      <c r="C18" s="41">
        <v>176</v>
      </c>
      <c r="D18" s="46" t="str">
        <f t="shared" si="3"/>
        <v/>
      </c>
      <c r="E18" s="43">
        <v>100</v>
      </c>
      <c r="F18" s="44" t="str">
        <f t="shared" si="0"/>
        <v/>
      </c>
      <c r="G18" s="60">
        <v>25000</v>
      </c>
      <c r="H18" s="100"/>
      <c r="I18" s="83" t="str">
        <f t="shared" si="1"/>
        <v/>
      </c>
      <c r="J18" s="45" t="str">
        <f t="shared" si="2"/>
        <v/>
      </c>
      <c r="M18" s="104"/>
    </row>
    <row r="19" spans="2:13" ht="20.100000000000001" customHeight="1" x14ac:dyDescent="0.15">
      <c r="B19" s="40" t="s">
        <v>82</v>
      </c>
      <c r="C19" s="41">
        <v>176</v>
      </c>
      <c r="D19" s="46" t="str">
        <f t="shared" si="3"/>
        <v/>
      </c>
      <c r="E19" s="43">
        <v>100</v>
      </c>
      <c r="F19" s="44" t="str">
        <f t="shared" si="0"/>
        <v/>
      </c>
      <c r="G19" s="60">
        <v>24000</v>
      </c>
      <c r="H19" s="100"/>
      <c r="I19" s="83" t="str">
        <f t="shared" si="1"/>
        <v/>
      </c>
      <c r="J19" s="45" t="str">
        <f t="shared" si="2"/>
        <v/>
      </c>
      <c r="M19" s="104"/>
    </row>
    <row r="20" spans="2:13" ht="20.100000000000001" customHeight="1" x14ac:dyDescent="0.15">
      <c r="B20" s="40" t="s">
        <v>84</v>
      </c>
      <c r="C20" s="41">
        <v>176</v>
      </c>
      <c r="D20" s="46" t="str">
        <f t="shared" si="3"/>
        <v/>
      </c>
      <c r="E20" s="43">
        <v>100</v>
      </c>
      <c r="F20" s="44" t="str">
        <f t="shared" si="0"/>
        <v/>
      </c>
      <c r="G20" s="60">
        <v>25000</v>
      </c>
      <c r="H20" s="100"/>
      <c r="I20" s="83" t="str">
        <f t="shared" si="1"/>
        <v/>
      </c>
      <c r="J20" s="45" t="str">
        <f t="shared" si="2"/>
        <v/>
      </c>
      <c r="M20" s="104"/>
    </row>
    <row r="21" spans="2:13" ht="20.100000000000001" customHeight="1" x14ac:dyDescent="0.15">
      <c r="B21" s="40" t="s">
        <v>88</v>
      </c>
      <c r="C21" s="41">
        <v>176</v>
      </c>
      <c r="D21" s="46" t="str">
        <f t="shared" si="3"/>
        <v/>
      </c>
      <c r="E21" s="43">
        <v>100</v>
      </c>
      <c r="F21" s="44" t="str">
        <f t="shared" si="0"/>
        <v/>
      </c>
      <c r="G21" s="80">
        <v>25000</v>
      </c>
      <c r="H21" s="100"/>
      <c r="I21" s="83" t="str">
        <f t="shared" si="1"/>
        <v/>
      </c>
      <c r="J21" s="45" t="str">
        <f t="shared" si="2"/>
        <v/>
      </c>
      <c r="M21" s="104"/>
    </row>
    <row r="22" spans="2:13" ht="20.100000000000001" customHeight="1" thickBot="1" x14ac:dyDescent="0.2">
      <c r="B22" s="40" t="s">
        <v>89</v>
      </c>
      <c r="C22" s="41">
        <v>176</v>
      </c>
      <c r="D22" s="46" t="str">
        <f t="shared" si="3"/>
        <v/>
      </c>
      <c r="E22" s="43">
        <v>100</v>
      </c>
      <c r="F22" s="44" t="str">
        <f>IF(D22="","",ROUNDDOWN(C22*D22*(185-E22)/100,2))</f>
        <v/>
      </c>
      <c r="G22" s="80">
        <v>22000</v>
      </c>
      <c r="H22" s="101"/>
      <c r="I22" s="83" t="str">
        <f t="shared" si="1"/>
        <v/>
      </c>
      <c r="J22" s="45" t="str">
        <f t="shared" si="2"/>
        <v/>
      </c>
      <c r="M22" s="104"/>
    </row>
    <row r="23" spans="2:13" ht="20.100000000000001" customHeight="1" thickBot="1" x14ac:dyDescent="0.2">
      <c r="B23" s="47" t="s">
        <v>2</v>
      </c>
      <c r="C23" s="54"/>
      <c r="D23" s="55"/>
      <c r="E23" s="56"/>
      <c r="F23" s="57"/>
      <c r="G23" s="48">
        <f>SUM(G11:G22)</f>
        <v>291000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54"/>
  <sheetViews>
    <sheetView view="pageBreakPreview" zoomScaleNormal="100" zoomScaleSheetLayoutView="100" workbookViewId="0">
      <selection activeCell="G6" sqref="G6:I7"/>
    </sheetView>
  </sheetViews>
  <sheetFormatPr defaultRowHeight="15.75" customHeight="1" x14ac:dyDescent="0.15"/>
  <cols>
    <col min="1" max="1" width="2.625" style="1" customWidth="1"/>
    <col min="2" max="2" width="10" style="1" customWidth="1"/>
    <col min="3" max="6" width="9.375" style="1" customWidth="1"/>
    <col min="7" max="9" width="9.5" style="1" customWidth="1"/>
    <col min="10" max="10" width="9.375" style="1" customWidth="1"/>
    <col min="11" max="11" width="2.625" style="1" customWidth="1"/>
    <col min="12" max="12" width="9" style="1" bestFit="1" customWidth="1"/>
    <col min="13" max="16384" width="9" style="1"/>
  </cols>
  <sheetData>
    <row r="1" spans="2:13" ht="15.75" customHeight="1" x14ac:dyDescent="0.15">
      <c r="J1" s="24"/>
    </row>
    <row r="2" spans="2:13" ht="24.75" customHeight="1" x14ac:dyDescent="0.15">
      <c r="B2" s="6" t="s">
        <v>60</v>
      </c>
      <c r="C2" s="6"/>
      <c r="D2" s="6"/>
      <c r="E2" s="6"/>
      <c r="F2" s="6"/>
      <c r="G2" s="6"/>
      <c r="H2" s="6"/>
      <c r="I2" s="6"/>
      <c r="J2" s="6"/>
    </row>
    <row r="3" spans="2:13" s="2" customFormat="1" ht="15.75" customHeight="1" x14ac:dyDescent="0.15">
      <c r="B3" s="7" t="s">
        <v>4</v>
      </c>
      <c r="C3" s="12" t="s">
        <v>65</v>
      </c>
      <c r="D3" s="12"/>
      <c r="E3" s="12"/>
      <c r="F3" s="12"/>
      <c r="G3" s="12"/>
      <c r="H3" s="19"/>
      <c r="I3" s="19"/>
      <c r="J3" s="19"/>
    </row>
    <row r="4" spans="2:13" s="2" customFormat="1" ht="15.75" customHeight="1" x14ac:dyDescent="0.15">
      <c r="B4" s="7" t="s">
        <v>0</v>
      </c>
      <c r="C4" s="30" t="s">
        <v>22</v>
      </c>
      <c r="D4" s="16"/>
      <c r="E4" s="16"/>
      <c r="F4" s="19"/>
      <c r="G4" s="19"/>
      <c r="H4" s="61"/>
      <c r="I4" s="61"/>
      <c r="J4" s="19"/>
    </row>
    <row r="5" spans="2:13" ht="7.5" customHeight="1" thickBot="1" x14ac:dyDescent="0.2"/>
    <row r="6" spans="2:13" ht="15.75" customHeight="1" x14ac:dyDescent="0.15">
      <c r="B6" s="34"/>
      <c r="C6" s="114" t="s">
        <v>6</v>
      </c>
      <c r="D6" s="115"/>
      <c r="E6" s="115"/>
      <c r="F6" s="116"/>
      <c r="G6" s="114" t="s">
        <v>7</v>
      </c>
      <c r="H6" s="115"/>
      <c r="I6" s="116"/>
      <c r="J6" s="35"/>
    </row>
    <row r="7" spans="2:13" ht="15.75" customHeight="1" x14ac:dyDescent="0.15">
      <c r="B7" s="8"/>
      <c r="C7" s="117"/>
      <c r="D7" s="118"/>
      <c r="E7" s="118"/>
      <c r="F7" s="119"/>
      <c r="G7" s="117"/>
      <c r="H7" s="118"/>
      <c r="I7" s="119"/>
      <c r="J7" s="25" t="s">
        <v>5</v>
      </c>
    </row>
    <row r="8" spans="2:13" s="3" customFormat="1" ht="23.85" customHeight="1" x14ac:dyDescent="0.15">
      <c r="B8" s="8" t="s">
        <v>8</v>
      </c>
      <c r="C8" s="50" t="s">
        <v>9</v>
      </c>
      <c r="D8" s="36" t="s">
        <v>10</v>
      </c>
      <c r="E8" s="37" t="s">
        <v>12</v>
      </c>
      <c r="F8" s="38" t="s">
        <v>13</v>
      </c>
      <c r="G8" s="8" t="s">
        <v>14</v>
      </c>
      <c r="H8" s="36" t="s">
        <v>10</v>
      </c>
      <c r="I8" s="18" t="s">
        <v>50</v>
      </c>
      <c r="J8" s="39"/>
    </row>
    <row r="9" spans="2:13" s="4" customFormat="1" ht="15.75" customHeight="1" x14ac:dyDescent="0.15">
      <c r="B9" s="8"/>
      <c r="C9" s="13" t="s">
        <v>40</v>
      </c>
      <c r="D9" s="17" t="s">
        <v>15</v>
      </c>
      <c r="E9" s="18" t="s">
        <v>41</v>
      </c>
      <c r="F9" s="20" t="s">
        <v>16</v>
      </c>
      <c r="G9" s="8" t="s">
        <v>42</v>
      </c>
      <c r="H9" s="17" t="s">
        <v>11</v>
      </c>
      <c r="I9" s="18" t="s">
        <v>16</v>
      </c>
      <c r="J9" s="25" t="s">
        <v>16</v>
      </c>
    </row>
    <row r="10" spans="2:13" s="4" customFormat="1" ht="30" customHeight="1" thickBot="1" x14ac:dyDescent="0.2">
      <c r="B10" s="8"/>
      <c r="C10" s="8" t="s">
        <v>33</v>
      </c>
      <c r="D10" s="17" t="s">
        <v>34</v>
      </c>
      <c r="E10" s="18" t="s">
        <v>35</v>
      </c>
      <c r="F10" s="51" t="s">
        <v>36</v>
      </c>
      <c r="G10" s="8" t="s">
        <v>37</v>
      </c>
      <c r="H10" s="17" t="s">
        <v>38</v>
      </c>
      <c r="I10" s="18" t="s">
        <v>39</v>
      </c>
      <c r="J10" s="52" t="s">
        <v>47</v>
      </c>
    </row>
    <row r="11" spans="2:13" ht="20.100000000000001" customHeight="1" thickBot="1" x14ac:dyDescent="0.2">
      <c r="B11" s="40" t="s">
        <v>66</v>
      </c>
      <c r="C11" s="64">
        <v>176</v>
      </c>
      <c r="D11" s="77"/>
      <c r="E11" s="43">
        <v>95</v>
      </c>
      <c r="F11" s="44" t="str">
        <f>IF(D11="","",ROUNDDOWN(C11*D11*(185-E11)/100,2))</f>
        <v/>
      </c>
      <c r="G11" s="78">
        <v>30000</v>
      </c>
      <c r="H11" s="99"/>
      <c r="I11" s="53" t="str">
        <f t="shared" ref="I11:I14" si="0">IF(H11="","",ROUNDDOWN(G11*H11,2))</f>
        <v/>
      </c>
      <c r="J11" s="45" t="str">
        <f>IF(D11="","",ROUNDDOWN(F11+I11,0))</f>
        <v/>
      </c>
      <c r="M11" s="104"/>
    </row>
    <row r="12" spans="2:13" ht="20.100000000000001" customHeight="1" x14ac:dyDescent="0.15">
      <c r="B12" s="40" t="s">
        <v>68</v>
      </c>
      <c r="C12" s="41">
        <v>176</v>
      </c>
      <c r="D12" s="46" t="str">
        <f>IF(D$11="","",D$11)</f>
        <v/>
      </c>
      <c r="E12" s="43">
        <v>95</v>
      </c>
      <c r="F12" s="44" t="str">
        <f t="shared" ref="F12:F21" si="1">IF(D12="","",ROUNDDOWN(C12*D12*(185-E12)/100,2))</f>
        <v/>
      </c>
      <c r="G12" s="78">
        <v>29000</v>
      </c>
      <c r="H12" s="100"/>
      <c r="I12" s="53" t="str">
        <f t="shared" si="0"/>
        <v/>
      </c>
      <c r="J12" s="45" t="str">
        <f t="shared" ref="J12:J22" si="2">IF(D12="","",ROUNDDOWN(F12+I12,0))</f>
        <v/>
      </c>
      <c r="M12" s="104"/>
    </row>
    <row r="13" spans="2:13" ht="20.100000000000001" customHeight="1" x14ac:dyDescent="0.15">
      <c r="B13" s="40" t="s">
        <v>70</v>
      </c>
      <c r="C13" s="41">
        <v>176</v>
      </c>
      <c r="D13" s="46" t="str">
        <f t="shared" ref="D13:D22" si="3">IF(D$11="","",D$11)</f>
        <v/>
      </c>
      <c r="E13" s="43">
        <v>95</v>
      </c>
      <c r="F13" s="44" t="str">
        <f t="shared" si="1"/>
        <v/>
      </c>
      <c r="G13" s="78">
        <v>30000</v>
      </c>
      <c r="H13" s="100"/>
      <c r="I13" s="53" t="str">
        <f t="shared" si="0"/>
        <v/>
      </c>
      <c r="J13" s="45" t="str">
        <f t="shared" si="2"/>
        <v/>
      </c>
      <c r="M13" s="104"/>
    </row>
    <row r="14" spans="2:13" ht="20.100000000000001" customHeight="1" x14ac:dyDescent="0.15">
      <c r="B14" s="40" t="s">
        <v>72</v>
      </c>
      <c r="C14" s="64">
        <v>176</v>
      </c>
      <c r="D14" s="46" t="str">
        <f t="shared" si="3"/>
        <v/>
      </c>
      <c r="E14" s="43">
        <v>95</v>
      </c>
      <c r="F14" s="44" t="str">
        <f t="shared" si="1"/>
        <v/>
      </c>
      <c r="G14" s="60">
        <v>29000</v>
      </c>
      <c r="H14" s="100"/>
      <c r="I14" s="53" t="str">
        <f t="shared" si="0"/>
        <v/>
      </c>
      <c r="J14" s="45" t="str">
        <f t="shared" si="2"/>
        <v/>
      </c>
      <c r="M14" s="104"/>
    </row>
    <row r="15" spans="2:13" ht="20.100000000000001" customHeight="1" x14ac:dyDescent="0.15">
      <c r="B15" s="40" t="s">
        <v>74</v>
      </c>
      <c r="C15" s="41">
        <v>176</v>
      </c>
      <c r="D15" s="46" t="str">
        <f t="shared" si="3"/>
        <v/>
      </c>
      <c r="E15" s="43">
        <v>95</v>
      </c>
      <c r="F15" s="44" t="str">
        <f t="shared" si="1"/>
        <v/>
      </c>
      <c r="G15" s="60">
        <v>30000</v>
      </c>
      <c r="H15" s="100"/>
      <c r="I15" s="53" t="str">
        <f>IF(H15="","",ROUNDDOWN(G15*H15,2))</f>
        <v/>
      </c>
      <c r="J15" s="45" t="str">
        <f t="shared" si="2"/>
        <v/>
      </c>
      <c r="M15" s="104"/>
    </row>
    <row r="16" spans="2:13" ht="20.100000000000001" customHeight="1" x14ac:dyDescent="0.15">
      <c r="B16" s="40" t="s">
        <v>76</v>
      </c>
      <c r="C16" s="41">
        <v>176</v>
      </c>
      <c r="D16" s="46" t="str">
        <f t="shared" si="3"/>
        <v/>
      </c>
      <c r="E16" s="43">
        <v>95</v>
      </c>
      <c r="F16" s="44" t="str">
        <f t="shared" si="1"/>
        <v/>
      </c>
      <c r="G16" s="60">
        <v>30000</v>
      </c>
      <c r="H16" s="100"/>
      <c r="I16" s="53" t="str">
        <f t="shared" ref="I16:I22" si="4">IF(H16="","",ROUNDDOWN(G16*H16,2))</f>
        <v/>
      </c>
      <c r="J16" s="45" t="str">
        <f t="shared" si="2"/>
        <v/>
      </c>
      <c r="M16" s="104"/>
    </row>
    <row r="17" spans="2:13" ht="20.100000000000001" customHeight="1" x14ac:dyDescent="0.15">
      <c r="B17" s="40" t="s">
        <v>78</v>
      </c>
      <c r="C17" s="64">
        <v>176</v>
      </c>
      <c r="D17" s="46" t="str">
        <f t="shared" si="3"/>
        <v/>
      </c>
      <c r="E17" s="43">
        <v>95</v>
      </c>
      <c r="F17" s="44" t="str">
        <f t="shared" si="1"/>
        <v/>
      </c>
      <c r="G17" s="63">
        <v>29000</v>
      </c>
      <c r="H17" s="100"/>
      <c r="I17" s="53" t="str">
        <f t="shared" si="4"/>
        <v/>
      </c>
      <c r="J17" s="45" t="str">
        <f t="shared" si="2"/>
        <v/>
      </c>
      <c r="M17" s="104"/>
    </row>
    <row r="18" spans="2:13" ht="20.100000000000001" customHeight="1" x14ac:dyDescent="0.15">
      <c r="B18" s="40" t="s">
        <v>80</v>
      </c>
      <c r="C18" s="41">
        <v>176</v>
      </c>
      <c r="D18" s="46" t="str">
        <f t="shared" si="3"/>
        <v/>
      </c>
      <c r="E18" s="43">
        <v>95</v>
      </c>
      <c r="F18" s="44" t="str">
        <f t="shared" si="1"/>
        <v/>
      </c>
      <c r="G18" s="60">
        <v>30000</v>
      </c>
      <c r="H18" s="100"/>
      <c r="I18" s="53" t="str">
        <f t="shared" si="4"/>
        <v/>
      </c>
      <c r="J18" s="45" t="str">
        <f t="shared" si="2"/>
        <v/>
      </c>
      <c r="M18" s="104"/>
    </row>
    <row r="19" spans="2:13" ht="20.100000000000001" customHeight="1" x14ac:dyDescent="0.15">
      <c r="B19" s="40" t="s">
        <v>82</v>
      </c>
      <c r="C19" s="41">
        <v>176</v>
      </c>
      <c r="D19" s="46" t="str">
        <f t="shared" si="3"/>
        <v/>
      </c>
      <c r="E19" s="43">
        <v>95</v>
      </c>
      <c r="F19" s="44" t="str">
        <f t="shared" si="1"/>
        <v/>
      </c>
      <c r="G19" s="60">
        <v>29000</v>
      </c>
      <c r="H19" s="100"/>
      <c r="I19" s="53" t="str">
        <f t="shared" si="4"/>
        <v/>
      </c>
      <c r="J19" s="45" t="str">
        <f t="shared" si="2"/>
        <v/>
      </c>
      <c r="M19" s="104"/>
    </row>
    <row r="20" spans="2:13" ht="20.100000000000001" customHeight="1" x14ac:dyDescent="0.15">
      <c r="B20" s="40" t="s">
        <v>84</v>
      </c>
      <c r="C20" s="64">
        <v>176</v>
      </c>
      <c r="D20" s="46" t="str">
        <f t="shared" si="3"/>
        <v/>
      </c>
      <c r="E20" s="43">
        <v>95</v>
      </c>
      <c r="F20" s="44" t="str">
        <f t="shared" si="1"/>
        <v/>
      </c>
      <c r="G20" s="60">
        <v>31000</v>
      </c>
      <c r="H20" s="100"/>
      <c r="I20" s="53" t="str">
        <f t="shared" si="4"/>
        <v/>
      </c>
      <c r="J20" s="45" t="str">
        <f t="shared" si="2"/>
        <v/>
      </c>
      <c r="M20" s="104"/>
    </row>
    <row r="21" spans="2:13" ht="20.100000000000001" customHeight="1" x14ac:dyDescent="0.15">
      <c r="B21" s="40" t="s">
        <v>88</v>
      </c>
      <c r="C21" s="41">
        <v>176</v>
      </c>
      <c r="D21" s="46" t="str">
        <f t="shared" si="3"/>
        <v/>
      </c>
      <c r="E21" s="43">
        <v>95</v>
      </c>
      <c r="F21" s="44" t="str">
        <f t="shared" si="1"/>
        <v/>
      </c>
      <c r="G21" s="80">
        <v>30000</v>
      </c>
      <c r="H21" s="100"/>
      <c r="I21" s="53" t="str">
        <f t="shared" si="4"/>
        <v/>
      </c>
      <c r="J21" s="45" t="str">
        <f t="shared" si="2"/>
        <v/>
      </c>
      <c r="M21" s="104"/>
    </row>
    <row r="22" spans="2:13" ht="20.100000000000001" customHeight="1" thickBot="1" x14ac:dyDescent="0.2">
      <c r="B22" s="40" t="s">
        <v>89</v>
      </c>
      <c r="C22" s="41">
        <v>176</v>
      </c>
      <c r="D22" s="46" t="str">
        <f t="shared" si="3"/>
        <v/>
      </c>
      <c r="E22" s="43">
        <v>95</v>
      </c>
      <c r="F22" s="44" t="str">
        <f>IF(D22="","",ROUNDDOWN(C22*D22*(185-E22)/100,2))</f>
        <v/>
      </c>
      <c r="G22" s="80">
        <v>27000</v>
      </c>
      <c r="H22" s="101"/>
      <c r="I22" s="53" t="str">
        <f t="shared" si="4"/>
        <v/>
      </c>
      <c r="J22" s="45" t="str">
        <f t="shared" si="2"/>
        <v/>
      </c>
      <c r="M22" s="104"/>
    </row>
    <row r="23" spans="2:13" ht="20.100000000000001" customHeight="1" thickBot="1" x14ac:dyDescent="0.2">
      <c r="B23" s="47" t="s">
        <v>2</v>
      </c>
      <c r="C23" s="54"/>
      <c r="D23" s="55"/>
      <c r="E23" s="56"/>
      <c r="F23" s="57"/>
      <c r="G23" s="48">
        <f>SUM(G11:G22)</f>
        <v>354000</v>
      </c>
      <c r="H23" s="58"/>
      <c r="I23" s="59"/>
      <c r="J23" s="49" t="str">
        <f>IF(D11="","",SUM(J11:J22))</f>
        <v/>
      </c>
    </row>
    <row r="24" spans="2:13" ht="9" customHeight="1" x14ac:dyDescent="0.15">
      <c r="B24" s="9"/>
      <c r="C24" s="14"/>
      <c r="D24" s="14"/>
      <c r="E24" s="14"/>
      <c r="F24" s="21"/>
      <c r="G24" s="22"/>
      <c r="H24" s="23"/>
      <c r="I24" s="23"/>
      <c r="J24" s="23"/>
    </row>
    <row r="25" spans="2:13" ht="9" customHeight="1" x14ac:dyDescent="0.15"/>
    <row r="26" spans="2:13" s="5" customFormat="1" ht="6" customHeight="1" x14ac:dyDescent="0.15">
      <c r="B26" s="10"/>
      <c r="C26" s="15"/>
      <c r="D26" s="15"/>
      <c r="E26" s="15"/>
      <c r="F26" s="15"/>
      <c r="G26" s="15"/>
      <c r="H26" s="15"/>
      <c r="I26" s="15"/>
      <c r="J26" s="26"/>
    </row>
    <row r="27" spans="2:13" ht="15.75" customHeight="1" x14ac:dyDescent="0.15">
      <c r="B27" s="11" t="s">
        <v>52</v>
      </c>
      <c r="C27" s="62"/>
      <c r="D27" s="62"/>
      <c r="E27" s="62"/>
      <c r="F27" s="62"/>
      <c r="G27" s="62"/>
      <c r="H27" s="62"/>
      <c r="I27" s="62"/>
      <c r="J27" s="27"/>
    </row>
    <row r="28" spans="2:13" ht="6" customHeight="1" x14ac:dyDescent="0.15">
      <c r="B28" s="11"/>
      <c r="C28" s="62"/>
      <c r="D28" s="62"/>
      <c r="E28" s="62"/>
      <c r="F28" s="62"/>
      <c r="G28" s="62"/>
      <c r="H28" s="62"/>
      <c r="I28" s="62"/>
      <c r="J28" s="27"/>
    </row>
    <row r="29" spans="2:13" ht="15.75" customHeight="1" x14ac:dyDescent="0.15">
      <c r="B29" s="85" t="s">
        <v>51</v>
      </c>
      <c r="C29" s="32"/>
      <c r="D29" s="62"/>
      <c r="E29" s="62"/>
      <c r="F29" s="62"/>
      <c r="G29" s="62"/>
      <c r="H29" s="62"/>
      <c r="I29" s="62"/>
      <c r="J29" s="28"/>
    </row>
    <row r="30" spans="2:13" ht="6" customHeight="1" x14ac:dyDescent="0.15">
      <c r="B30" s="33"/>
      <c r="C30" s="32"/>
      <c r="D30" s="62"/>
      <c r="E30" s="62"/>
      <c r="F30" s="62"/>
      <c r="G30" s="62"/>
      <c r="H30" s="62"/>
      <c r="I30" s="62"/>
      <c r="J30" s="27"/>
    </row>
    <row r="31" spans="2:13" ht="15.75" customHeight="1" x14ac:dyDescent="0.15">
      <c r="B31" s="85" t="s">
        <v>53</v>
      </c>
      <c r="C31" s="32"/>
      <c r="D31" s="62"/>
      <c r="E31" s="62"/>
      <c r="F31" s="62"/>
      <c r="G31" s="62"/>
      <c r="H31" s="62"/>
      <c r="I31" s="62"/>
      <c r="J31" s="27"/>
    </row>
    <row r="32" spans="2:13" ht="6" customHeight="1" x14ac:dyDescent="0.15">
      <c r="B32" s="31"/>
      <c r="C32" s="32"/>
      <c r="D32" s="62"/>
      <c r="E32" s="62"/>
      <c r="F32" s="62"/>
      <c r="G32" s="62"/>
      <c r="H32" s="62"/>
      <c r="I32" s="62"/>
      <c r="J32" s="27"/>
    </row>
    <row r="33" spans="2:10" ht="15.75" customHeight="1" x14ac:dyDescent="0.15">
      <c r="B33" s="85" t="s">
        <v>54</v>
      </c>
      <c r="C33" s="32"/>
      <c r="D33" s="62"/>
      <c r="E33" s="62"/>
      <c r="F33" s="62"/>
      <c r="G33" s="62"/>
      <c r="H33" s="62"/>
      <c r="I33" s="62"/>
      <c r="J33" s="27"/>
    </row>
    <row r="34" spans="2:10" ht="6" customHeight="1" x14ac:dyDescent="0.15">
      <c r="B34" s="31"/>
      <c r="C34" s="32"/>
      <c r="D34" s="62"/>
      <c r="E34" s="62"/>
      <c r="F34" s="62"/>
      <c r="G34" s="62"/>
      <c r="H34" s="62"/>
      <c r="I34" s="62"/>
      <c r="J34" s="27"/>
    </row>
    <row r="35" spans="2:10" ht="15.75" customHeight="1" x14ac:dyDescent="0.15">
      <c r="B35" s="85" t="s">
        <v>55</v>
      </c>
      <c r="C35" s="32"/>
      <c r="D35" s="62"/>
      <c r="E35" s="62"/>
      <c r="F35" s="62"/>
      <c r="G35" s="62"/>
      <c r="H35" s="62"/>
      <c r="I35" s="62"/>
      <c r="J35" s="27"/>
    </row>
    <row r="36" spans="2:10" ht="6" customHeight="1" x14ac:dyDescent="0.15">
      <c r="B36" s="31"/>
      <c r="C36" s="32"/>
      <c r="D36" s="62"/>
      <c r="E36" s="62"/>
      <c r="F36" s="62"/>
      <c r="G36" s="62"/>
      <c r="H36" s="62"/>
      <c r="I36" s="62"/>
      <c r="J36" s="27"/>
    </row>
    <row r="37" spans="2:10" ht="15.75" customHeight="1" x14ac:dyDescent="0.15">
      <c r="B37" s="85" t="s">
        <v>62</v>
      </c>
      <c r="C37" s="32"/>
      <c r="D37" s="62"/>
      <c r="E37" s="62"/>
      <c r="F37" s="62"/>
      <c r="G37" s="62"/>
      <c r="H37" s="62"/>
      <c r="I37" s="62"/>
      <c r="J37" s="28"/>
    </row>
    <row r="38" spans="2:10" ht="6" customHeight="1" x14ac:dyDescent="0.15">
      <c r="B38" s="31"/>
      <c r="C38" s="32"/>
      <c r="D38" s="62"/>
      <c r="E38" s="62"/>
      <c r="F38" s="62"/>
      <c r="G38" s="62"/>
      <c r="H38" s="62"/>
      <c r="I38" s="62"/>
      <c r="J38" s="27"/>
    </row>
    <row r="39" spans="2:10" ht="15.75" customHeight="1" x14ac:dyDescent="0.15">
      <c r="B39" s="85" t="s">
        <v>56</v>
      </c>
      <c r="C39" s="32"/>
      <c r="D39" s="62"/>
      <c r="E39" s="62"/>
      <c r="F39" s="62"/>
      <c r="G39" s="62"/>
      <c r="H39" s="62"/>
      <c r="I39" s="62"/>
      <c r="J39" s="28"/>
    </row>
    <row r="40" spans="2:10" ht="6" customHeight="1" x14ac:dyDescent="0.15">
      <c r="B40" s="31"/>
      <c r="C40" s="32"/>
      <c r="D40" s="62"/>
      <c r="E40" s="62"/>
      <c r="F40" s="62"/>
      <c r="G40" s="62"/>
      <c r="H40" s="62"/>
      <c r="I40" s="62"/>
      <c r="J40" s="28"/>
    </row>
    <row r="41" spans="2:10" ht="15.75" customHeight="1" x14ac:dyDescent="0.15">
      <c r="B41" s="85" t="s">
        <v>57</v>
      </c>
      <c r="C41" s="32"/>
      <c r="D41" s="62"/>
      <c r="E41" s="62"/>
      <c r="F41" s="62"/>
      <c r="G41" s="62"/>
      <c r="H41" s="62"/>
      <c r="I41" s="62"/>
      <c r="J41" s="28"/>
    </row>
    <row r="42" spans="2:10" ht="6" customHeight="1" x14ac:dyDescent="0.15">
      <c r="B42" s="86"/>
      <c r="C42" s="87"/>
      <c r="D42" s="67"/>
      <c r="E42" s="67"/>
      <c r="F42" s="67"/>
      <c r="G42" s="67"/>
      <c r="H42" s="67"/>
      <c r="I42" s="67"/>
      <c r="J42" s="29"/>
    </row>
    <row r="43" spans="2:10" ht="15.75" customHeight="1" x14ac:dyDescent="0.15">
      <c r="B43" s="88"/>
      <c r="C43" s="89"/>
      <c r="D43" s="90"/>
      <c r="E43" s="90"/>
      <c r="F43" s="90"/>
      <c r="G43" s="90"/>
      <c r="H43" s="90"/>
      <c r="I43" s="90"/>
      <c r="J43" s="91"/>
    </row>
    <row r="44" spans="2:10" ht="6" customHeight="1" x14ac:dyDescent="0.15">
      <c r="B44" s="92"/>
      <c r="C44" s="62"/>
      <c r="D44" s="62"/>
      <c r="E44" s="62"/>
      <c r="F44" s="62"/>
      <c r="G44" s="62"/>
      <c r="H44" s="62"/>
      <c r="I44" s="62"/>
      <c r="J44" s="92"/>
    </row>
    <row r="45" spans="2:10" ht="15.75" customHeight="1" x14ac:dyDescent="0.15">
      <c r="B45" s="93"/>
      <c r="C45" s="32"/>
      <c r="D45" s="62"/>
      <c r="E45" s="62"/>
      <c r="F45" s="62"/>
      <c r="G45" s="62"/>
      <c r="H45" s="62"/>
      <c r="I45" s="62"/>
      <c r="J45" s="92"/>
    </row>
    <row r="46" spans="2:10" ht="6" customHeight="1" x14ac:dyDescent="0.15">
      <c r="B46" s="92"/>
      <c r="C46" s="62"/>
      <c r="D46" s="62"/>
      <c r="E46" s="62"/>
      <c r="F46" s="62"/>
      <c r="G46" s="62"/>
      <c r="H46" s="62"/>
      <c r="I46" s="62"/>
      <c r="J46" s="92"/>
    </row>
    <row r="47" spans="2:10" ht="15.75" customHeight="1" x14ac:dyDescent="0.15">
      <c r="B47" s="93"/>
      <c r="C47" s="32"/>
      <c r="D47" s="62"/>
      <c r="E47" s="62"/>
      <c r="F47" s="62"/>
      <c r="G47" s="62"/>
      <c r="H47" s="62"/>
      <c r="I47" s="62"/>
      <c r="J47" s="92"/>
    </row>
    <row r="48" spans="2:10" ht="6" customHeight="1" x14ac:dyDescent="0.15">
      <c r="B48" s="92"/>
      <c r="C48" s="62"/>
      <c r="D48" s="62"/>
      <c r="E48" s="62"/>
      <c r="F48" s="62"/>
      <c r="G48" s="62"/>
      <c r="H48" s="62"/>
      <c r="I48" s="62"/>
      <c r="J48" s="92"/>
    </row>
    <row r="49" spans="2:10" ht="15.75" customHeight="1" x14ac:dyDescent="0.15">
      <c r="B49" s="93"/>
      <c r="C49" s="32"/>
      <c r="D49" s="62"/>
      <c r="E49" s="62"/>
      <c r="F49" s="62"/>
      <c r="G49" s="62"/>
      <c r="H49" s="62"/>
      <c r="I49" s="62"/>
      <c r="J49" s="92"/>
    </row>
    <row r="50" spans="2:10" ht="6" customHeight="1" x14ac:dyDescent="0.15">
      <c r="B50" s="92"/>
      <c r="C50" s="62"/>
      <c r="D50" s="62"/>
      <c r="E50" s="62"/>
      <c r="F50" s="62"/>
      <c r="G50" s="62"/>
      <c r="H50" s="62"/>
      <c r="I50" s="62"/>
      <c r="J50" s="92"/>
    </row>
    <row r="51" spans="2:10" ht="15.75" customHeight="1" x14ac:dyDescent="0.15">
      <c r="B51" s="93"/>
      <c r="C51" s="32"/>
      <c r="D51" s="62"/>
      <c r="E51" s="62"/>
      <c r="F51" s="62"/>
      <c r="G51" s="62"/>
      <c r="H51" s="62"/>
      <c r="I51" s="62"/>
      <c r="J51" s="92"/>
    </row>
    <row r="52" spans="2:10" ht="6" customHeight="1" x14ac:dyDescent="0.15">
      <c r="B52" s="92"/>
      <c r="C52" s="62"/>
      <c r="D52" s="62"/>
      <c r="E52" s="62"/>
      <c r="F52" s="62"/>
      <c r="G52" s="62"/>
      <c r="H52" s="62"/>
      <c r="I52" s="62"/>
      <c r="J52" s="92"/>
    </row>
    <row r="53" spans="2:10" ht="15.75" customHeight="1" x14ac:dyDescent="0.15">
      <c r="B53" s="92"/>
      <c r="C53" s="32"/>
      <c r="D53" s="62"/>
      <c r="E53" s="62"/>
      <c r="F53" s="62"/>
      <c r="G53" s="62"/>
      <c r="H53" s="62"/>
      <c r="I53" s="62"/>
      <c r="J53" s="92"/>
    </row>
    <row r="54" spans="2:10" ht="6" customHeight="1" x14ac:dyDescent="0.15">
      <c r="B54" s="92"/>
      <c r="C54" s="62"/>
      <c r="D54" s="62"/>
      <c r="E54" s="62"/>
      <c r="F54" s="62"/>
      <c r="G54" s="62"/>
      <c r="H54" s="62"/>
      <c r="I54" s="62"/>
    </row>
  </sheetData>
  <mergeCells count="2">
    <mergeCell ref="C6:F7"/>
    <mergeCell ref="G6:I7"/>
  </mergeCells>
  <phoneticPr fontId="19"/>
  <printOptions horizontalCentered="1"/>
  <pageMargins left="0.59055118110236227" right="0.59055118110236227" top="0.39370078740157483" bottom="0.19685039370078741" header="0" footer="0"/>
  <pageSetup paperSize="9" scale="93"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18</vt:i4>
      </vt:variant>
      <vt:variant>
        <vt:lpstr>名前付き一覧</vt:lpstr>
      </vt:variant>
      <vt:variant>
        <vt:i4>18</vt:i4>
      </vt:variant>
    </vt:vector>
  </HeadingPairs>
  <TitlesOfParts>
    <vt:vector baseType="lpstr" size="36">
      <vt:lpstr>内訳書表紙</vt:lpstr>
      <vt:lpstr>上下水道管理センター</vt:lpstr>
      <vt:lpstr>新宿浄水場</vt:lpstr>
      <vt:lpstr>今福浄水場</vt:lpstr>
      <vt:lpstr>仙波浄水場</vt:lpstr>
      <vt:lpstr>霞ケ関第二浄水場</vt:lpstr>
      <vt:lpstr>中福受水場</vt:lpstr>
      <vt:lpstr>霞ケ関第一浄水場</vt:lpstr>
      <vt:lpstr>伊佐沼浄水場</vt:lpstr>
      <vt:lpstr>郭町浄水場</vt:lpstr>
      <vt:lpstr>岸町下雨水排水ポンプ場</vt:lpstr>
      <vt:lpstr>鯨井雨水ポンプ場</vt:lpstr>
      <vt:lpstr>上新河岸雨水ポンプ場</vt:lpstr>
      <vt:lpstr>霞ケ関第二雨水ポンプ場</vt:lpstr>
      <vt:lpstr>中島雨水ポンプ場</vt:lpstr>
      <vt:lpstr>月吉汚水中継ポンプ場</vt:lpstr>
      <vt:lpstr>芳野台汚水中継ポンプ場</vt:lpstr>
      <vt:lpstr>鴨田農業集落排水処理施設</vt:lpstr>
      <vt:lpstr>伊佐沼浄水場!Print_Area</vt:lpstr>
      <vt:lpstr>霞ケ関第一浄水場!Print_Area</vt:lpstr>
      <vt:lpstr>霞ケ関第二雨水ポンプ場!Print_Area</vt:lpstr>
      <vt:lpstr>霞ケ関第二浄水場!Print_Area</vt:lpstr>
      <vt:lpstr>郭町浄水場!Print_Area</vt:lpstr>
      <vt:lpstr>鴨田農業集落排水処理施設!Print_Area</vt:lpstr>
      <vt:lpstr>岸町下雨水排水ポンプ場!Print_Area</vt:lpstr>
      <vt:lpstr>鯨井雨水ポンプ場!Print_Area</vt:lpstr>
      <vt:lpstr>月吉汚水中継ポンプ場!Print_Area</vt:lpstr>
      <vt:lpstr>今福浄水場!Print_Area</vt:lpstr>
      <vt:lpstr>上下水道管理センター!Print_Area</vt:lpstr>
      <vt:lpstr>上新河岸雨水ポンプ場!Print_Area</vt:lpstr>
      <vt:lpstr>新宿浄水場!Print_Area</vt:lpstr>
      <vt:lpstr>仙波浄水場!Print_Area</vt:lpstr>
      <vt:lpstr>中島雨水ポンプ場!Print_Area</vt:lpstr>
      <vt:lpstr>中福受水場!Print_Area</vt:lpstr>
      <vt:lpstr>内訳書表紙!Print_Area</vt:lpstr>
      <vt:lpstr>芳野台汚水中継ポンプ場!Print_Area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2024-10-04T04:03:14Z</cp:lastPrinted>
  <dcterms:created xsi:type="dcterms:W3CDTF">2004-07-11T22:35:39Z</dcterms:created>
  <dcterms:modified xsi:type="dcterms:W3CDTF">2025-10-14T06:51:33Z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2.1.3.0</vt:lpwstr>
      <vt:lpwstr>2.1.6.0</vt:lpwstr>
    </vt:vector>
  </property>
  <property fmtid="{DCFEDD21-7773-49B2-8022-6FC58DB5260B}" pid="3" name="LastSavedVersion">
    <vt:lpwstr>2.1.6.0</vt:lpwstr>
  </property>
  <property fmtid="{DCFEDD21-7773-49B2-8022-6FC58DB5260B}" pid="4" name="LastSavedDate">
    <vt:filetime>2017-10-05T10:14:04Z</vt:filetime>
  </property>
</Properties>
</file>