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checkCompatibility="1" filterPrivacy="1"/>
  <xr:revisionPtr xr6:coauthVersionLast="47" xr6:coauthVersionMax="47" documentId="13_ncr:1_{3300AF86-3541-4BEB-8434-982F39AEE340}" revIDLastSave="0" xr10:uidLastSave="{00000000-0000-0000-0000-000000000000}"/>
  <bookViews>
    <workbookView xr2:uid="{00000000-000D-0000-FFFF-FFFF00000000}" windowHeight="12576" windowWidth="23256" xWindow="-108" yWindow="-108"/>
  </bookViews>
  <sheets>
    <sheet r:id="rId1" name="内訳書表紙" sheetId="11"/>
    <sheet r:id="rId2" name="下新河岸排水" sheetId="9"/>
    <sheet r:id="rId3" name="砂排水" sheetId="18"/>
    <sheet r:id="rId4" name="古市場" sheetId="19"/>
    <sheet r:id="rId5" name="牛子" sheetId="20"/>
    <sheet r:id="rId6" name="今成給食" sheetId="21"/>
    <sheet r:id="rId7" name="菅間給食" sheetId="24"/>
  </sheets>
  <definedNames>
    <definedName localSheetId="1" name="_xlnm.Print_Area">下新河岸排水!$A$1:$O$40</definedName>
    <definedName localSheetId="4" name="_xlnm.Print_Area">牛子!$A$1:$O$40</definedName>
    <definedName localSheetId="3" name="_xlnm.Print_Area">古市場!$A$1:$O$40</definedName>
    <definedName localSheetId="5" name="_xlnm.Print_Area">今成給食!$A$1:$O$40</definedName>
    <definedName localSheetId="2" name="_xlnm.Print_Area">砂排水!$A$1:$O$40</definedName>
    <definedName localSheetId="6" name="_xlnm.Print_Area">菅間給食!$A$1:$O$40</definedName>
    <definedName localSheetId="0" name="_xlnm.Print_Area">内訳書表紙!$B$1:$E$28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9" l="1"/>
  <c r="L10" i="19"/>
  <c r="M10" i="19" s="1"/>
  <c r="J22" i="24" l="1"/>
  <c r="G22" i="24"/>
  <c r="L21" i="24"/>
  <c r="M21" i="24" s="1"/>
  <c r="E21" i="24"/>
  <c r="F21" i="24" s="1"/>
  <c r="L20" i="24"/>
  <c r="M20" i="24" s="1"/>
  <c r="E20" i="24"/>
  <c r="F20" i="24" s="1"/>
  <c r="L19" i="24"/>
  <c r="M19" i="24" s="1"/>
  <c r="F19" i="24"/>
  <c r="E19" i="24"/>
  <c r="L18" i="24"/>
  <c r="M18" i="24" s="1"/>
  <c r="E18" i="24"/>
  <c r="F18" i="24" s="1"/>
  <c r="I17" i="24"/>
  <c r="M17" i="24" s="1"/>
  <c r="E17" i="24"/>
  <c r="F17" i="24" s="1"/>
  <c r="I16" i="24"/>
  <c r="M16" i="24" s="1"/>
  <c r="E16" i="24"/>
  <c r="F16" i="24" s="1"/>
  <c r="I15" i="24"/>
  <c r="M15" i="24" s="1"/>
  <c r="F15" i="24"/>
  <c r="E15" i="24"/>
  <c r="L14" i="24"/>
  <c r="M14" i="24" s="1"/>
  <c r="E14" i="24"/>
  <c r="F14" i="24" s="1"/>
  <c r="L13" i="24"/>
  <c r="M13" i="24" s="1"/>
  <c r="E13" i="24"/>
  <c r="F13" i="24" s="1"/>
  <c r="L12" i="24"/>
  <c r="M12" i="24" s="1"/>
  <c r="E12" i="24"/>
  <c r="F12" i="24" s="1"/>
  <c r="L11" i="24"/>
  <c r="M11" i="24" s="1"/>
  <c r="F11" i="24"/>
  <c r="E11" i="24"/>
  <c r="L10" i="24"/>
  <c r="M10" i="24" s="1"/>
  <c r="F10" i="24"/>
  <c r="J22" i="21"/>
  <c r="G22" i="21"/>
  <c r="L21" i="21"/>
  <c r="M21" i="21" s="1"/>
  <c r="F21" i="21"/>
  <c r="E21" i="21"/>
  <c r="L20" i="21"/>
  <c r="M20" i="21" s="1"/>
  <c r="E20" i="21"/>
  <c r="F20" i="21" s="1"/>
  <c r="L19" i="21"/>
  <c r="M19" i="21" s="1"/>
  <c r="E19" i="21"/>
  <c r="F19" i="21" s="1"/>
  <c r="L18" i="21"/>
  <c r="M18" i="21" s="1"/>
  <c r="E18" i="21"/>
  <c r="F18" i="21" s="1"/>
  <c r="I17" i="21"/>
  <c r="M17" i="21" s="1"/>
  <c r="F17" i="21"/>
  <c r="E17" i="21"/>
  <c r="I16" i="21"/>
  <c r="M16" i="21" s="1"/>
  <c r="E16" i="21"/>
  <c r="F16" i="21" s="1"/>
  <c r="I15" i="21"/>
  <c r="M15" i="21" s="1"/>
  <c r="E15" i="21"/>
  <c r="F15" i="21" s="1"/>
  <c r="L14" i="21"/>
  <c r="M14" i="21" s="1"/>
  <c r="E14" i="21"/>
  <c r="F14" i="21" s="1"/>
  <c r="L13" i="21"/>
  <c r="M13" i="21" s="1"/>
  <c r="F13" i="21"/>
  <c r="E13" i="21"/>
  <c r="L12" i="21"/>
  <c r="M12" i="21" s="1"/>
  <c r="E12" i="21"/>
  <c r="F12" i="21" s="1"/>
  <c r="L11" i="21"/>
  <c r="M11" i="21" s="1"/>
  <c r="E11" i="21"/>
  <c r="F11" i="21" s="1"/>
  <c r="L10" i="21"/>
  <c r="M10" i="21" s="1"/>
  <c r="F10" i="21"/>
  <c r="J22" i="20"/>
  <c r="G22" i="20"/>
  <c r="L21" i="20"/>
  <c r="M21" i="20" s="1"/>
  <c r="E21" i="20"/>
  <c r="F21" i="20" s="1"/>
  <c r="L20" i="20"/>
  <c r="M20" i="20" s="1"/>
  <c r="E20" i="20"/>
  <c r="F20" i="20" s="1"/>
  <c r="L19" i="20"/>
  <c r="M19" i="20" s="1"/>
  <c r="F19" i="20"/>
  <c r="E19" i="20"/>
  <c r="L18" i="20"/>
  <c r="M18" i="20" s="1"/>
  <c r="E18" i="20"/>
  <c r="F18" i="20" s="1"/>
  <c r="I17" i="20"/>
  <c r="M17" i="20" s="1"/>
  <c r="E17" i="20"/>
  <c r="F17" i="20" s="1"/>
  <c r="I16" i="20"/>
  <c r="M16" i="20" s="1"/>
  <c r="E16" i="20"/>
  <c r="F16" i="20" s="1"/>
  <c r="I15" i="20"/>
  <c r="M15" i="20" s="1"/>
  <c r="F15" i="20"/>
  <c r="E15" i="20"/>
  <c r="L14" i="20"/>
  <c r="M14" i="20" s="1"/>
  <c r="E14" i="20"/>
  <c r="F14" i="20" s="1"/>
  <c r="L13" i="20"/>
  <c r="M13" i="20" s="1"/>
  <c r="F13" i="20"/>
  <c r="E13" i="20"/>
  <c r="L12" i="20"/>
  <c r="M12" i="20" s="1"/>
  <c r="F12" i="20"/>
  <c r="E12" i="20"/>
  <c r="L11" i="20"/>
  <c r="M11" i="20" s="1"/>
  <c r="F11" i="20"/>
  <c r="E11" i="20"/>
  <c r="L10" i="20"/>
  <c r="M10" i="20" s="1"/>
  <c r="F10" i="20"/>
  <c r="J22" i="19"/>
  <c r="G22" i="19"/>
  <c r="L21" i="19"/>
  <c r="M21" i="19" s="1"/>
  <c r="F21" i="19"/>
  <c r="E21" i="19"/>
  <c r="L20" i="19"/>
  <c r="M20" i="19" s="1"/>
  <c r="E20" i="19"/>
  <c r="F20" i="19" s="1"/>
  <c r="L19" i="19"/>
  <c r="M19" i="19" s="1"/>
  <c r="F19" i="19"/>
  <c r="E19" i="19"/>
  <c r="L18" i="19"/>
  <c r="M18" i="19" s="1"/>
  <c r="F18" i="19"/>
  <c r="E18" i="19"/>
  <c r="I17" i="19"/>
  <c r="M17" i="19" s="1"/>
  <c r="F17" i="19"/>
  <c r="E17" i="19"/>
  <c r="I16" i="19"/>
  <c r="M16" i="19" s="1"/>
  <c r="E16" i="19"/>
  <c r="F16" i="19" s="1"/>
  <c r="I15" i="19"/>
  <c r="M15" i="19" s="1"/>
  <c r="E15" i="19"/>
  <c r="F15" i="19" s="1"/>
  <c r="L14" i="19"/>
  <c r="M14" i="19" s="1"/>
  <c r="E14" i="19"/>
  <c r="F14" i="19" s="1"/>
  <c r="L13" i="19"/>
  <c r="M13" i="19" s="1"/>
  <c r="F13" i="19"/>
  <c r="E13" i="19"/>
  <c r="L12" i="19"/>
  <c r="M12" i="19" s="1"/>
  <c r="E12" i="19"/>
  <c r="F12" i="19" s="1"/>
  <c r="L11" i="19"/>
  <c r="M11" i="19" s="1"/>
  <c r="E11" i="19"/>
  <c r="F11" i="19" s="1"/>
  <c r="F10" i="19"/>
  <c r="N10" i="19" s="1"/>
  <c r="J22" i="18"/>
  <c r="G22" i="18"/>
  <c r="L21" i="18"/>
  <c r="M21" i="18" s="1"/>
  <c r="E21" i="18"/>
  <c r="F21" i="18" s="1"/>
  <c r="L20" i="18"/>
  <c r="M20" i="18" s="1"/>
  <c r="E20" i="18"/>
  <c r="F20" i="18" s="1"/>
  <c r="L19" i="18"/>
  <c r="M19" i="18" s="1"/>
  <c r="F19" i="18"/>
  <c r="E19" i="18"/>
  <c r="L18" i="18"/>
  <c r="M18" i="18" s="1"/>
  <c r="E18" i="18"/>
  <c r="F18" i="18" s="1"/>
  <c r="I17" i="18"/>
  <c r="M17" i="18" s="1"/>
  <c r="E17" i="18"/>
  <c r="F17" i="18" s="1"/>
  <c r="I16" i="18"/>
  <c r="M16" i="18" s="1"/>
  <c r="E16" i="18"/>
  <c r="F16" i="18" s="1"/>
  <c r="I15" i="18"/>
  <c r="M15" i="18" s="1"/>
  <c r="F15" i="18"/>
  <c r="E15" i="18"/>
  <c r="L14" i="18"/>
  <c r="M14" i="18" s="1"/>
  <c r="E14" i="18"/>
  <c r="F14" i="18" s="1"/>
  <c r="L13" i="18"/>
  <c r="M13" i="18" s="1"/>
  <c r="E13" i="18"/>
  <c r="F13" i="18" s="1"/>
  <c r="L12" i="18"/>
  <c r="M12" i="18" s="1"/>
  <c r="E12" i="18"/>
  <c r="F12" i="18" s="1"/>
  <c r="L11" i="18"/>
  <c r="M11" i="18" s="1"/>
  <c r="F11" i="18"/>
  <c r="E11" i="18"/>
  <c r="L10" i="18"/>
  <c r="M10" i="18" s="1"/>
  <c r="F10" i="18"/>
  <c r="J22" i="9"/>
  <c r="G22" i="9"/>
  <c r="L21" i="9"/>
  <c r="M21" i="9" s="1"/>
  <c r="F21" i="9"/>
  <c r="E21" i="9"/>
  <c r="L20" i="9"/>
  <c r="M20" i="9" s="1"/>
  <c r="E20" i="9"/>
  <c r="F20" i="9" s="1"/>
  <c r="L19" i="9"/>
  <c r="M19" i="9" s="1"/>
  <c r="E19" i="9"/>
  <c r="F19" i="9" s="1"/>
  <c r="M18" i="9"/>
  <c r="E18" i="9"/>
  <c r="F18" i="9" s="1"/>
  <c r="I17" i="9"/>
  <c r="M17" i="9" s="1"/>
  <c r="F17" i="9"/>
  <c r="E17" i="9"/>
  <c r="I16" i="9"/>
  <c r="M16" i="9" s="1"/>
  <c r="E16" i="9"/>
  <c r="F16" i="9" s="1"/>
  <c r="I15" i="9"/>
  <c r="M15" i="9" s="1"/>
  <c r="F15" i="9"/>
  <c r="E15" i="9"/>
  <c r="L14" i="9"/>
  <c r="M14" i="9" s="1"/>
  <c r="F14" i="9"/>
  <c r="E14" i="9"/>
  <c r="L13" i="9"/>
  <c r="M13" i="9" s="1"/>
  <c r="F13" i="9"/>
  <c r="E13" i="9"/>
  <c r="L12" i="9"/>
  <c r="M12" i="9" s="1"/>
  <c r="E12" i="9"/>
  <c r="F12" i="9" s="1"/>
  <c r="L11" i="9"/>
  <c r="M11" i="9" s="1"/>
  <c r="E11" i="9"/>
  <c r="F11" i="9" s="1"/>
  <c r="L10" i="9"/>
  <c r="M10" i="9" s="1"/>
  <c r="F10" i="9"/>
  <c r="N10" i="21" l="1"/>
  <c r="N20" i="21"/>
  <c r="N20" i="19"/>
  <c r="N14" i="18"/>
  <c r="N16" i="18"/>
  <c r="N20" i="18"/>
  <c r="N12" i="21"/>
  <c r="N12" i="9"/>
  <c r="N21" i="24"/>
  <c r="N13" i="24"/>
  <c r="N20" i="24"/>
  <c r="N16" i="24"/>
  <c r="N18" i="20"/>
  <c r="N18" i="19"/>
  <c r="N14" i="19"/>
  <c r="N10" i="18"/>
  <c r="N12" i="18"/>
  <c r="N20" i="9"/>
  <c r="N15" i="9"/>
  <c r="N16" i="9"/>
  <c r="N17" i="18"/>
  <c r="N15" i="19"/>
  <c r="N17" i="20"/>
  <c r="N16" i="20"/>
  <c r="N15" i="21"/>
  <c r="N15" i="24"/>
  <c r="N17" i="24"/>
  <c r="N11" i="24"/>
  <c r="N19" i="24"/>
  <c r="N12" i="24"/>
  <c r="N11" i="21"/>
  <c r="N18" i="21"/>
  <c r="N21" i="21"/>
  <c r="N19" i="21"/>
  <c r="N14" i="21"/>
  <c r="N14" i="20"/>
  <c r="N20" i="20"/>
  <c r="N13" i="20"/>
  <c r="N12" i="20"/>
  <c r="N21" i="20"/>
  <c r="N11" i="19"/>
  <c r="N19" i="19"/>
  <c r="N21" i="18"/>
  <c r="N13" i="18"/>
  <c r="N18" i="9"/>
  <c r="N22" i="9" s="1"/>
  <c r="N19" i="9"/>
  <c r="N11" i="9"/>
  <c r="N14" i="9"/>
  <c r="N10" i="9"/>
  <c r="N18" i="18"/>
  <c r="N12" i="19"/>
  <c r="N16" i="19"/>
  <c r="N10" i="20"/>
  <c r="N16" i="21"/>
  <c r="N10" i="24"/>
  <c r="N13" i="9"/>
  <c r="N17" i="19"/>
  <c r="N11" i="20"/>
  <c r="N11" i="18"/>
  <c r="N21" i="9"/>
  <c r="N15" i="18"/>
  <c r="N19" i="20"/>
  <c r="N13" i="21"/>
  <c r="N14" i="24"/>
  <c r="N18" i="24"/>
  <c r="N17" i="9"/>
  <c r="N21" i="19"/>
  <c r="N15" i="20"/>
  <c r="N19" i="18"/>
  <c r="N13" i="19"/>
  <c r="N17" i="21"/>
  <c r="N22" i="21" l="1"/>
  <c r="D11" i="11" s="1"/>
  <c r="N22" i="18"/>
  <c r="D8" i="11" s="1"/>
  <c r="N22" i="24"/>
  <c r="D12" i="11" s="1"/>
  <c r="D7" i="11"/>
  <c r="N22" i="19"/>
  <c r="D9" i="11" s="1"/>
  <c r="N22" i="20"/>
  <c r="D10" i="11" s="1"/>
  <c r="D13" i="11" l="1"/>
</calcChain>
</file>

<file path=xl/sharedStrings.xml><?xml version="1.0" encoding="utf-8"?>
<sst xmlns="http://schemas.openxmlformats.org/spreadsheetml/2006/main" count="342" uniqueCount="60">
  <si>
    <t>下新河岸排水ポンプ場</t>
  </si>
  <si>
    <t>施 設 名：</t>
    <rPh sb="0" eb="1">
      <t>シ</t>
    </rPh>
    <rPh sb="2" eb="3">
      <t>セツ</t>
    </rPh>
    <rPh sb="4" eb="5">
      <t>メイ</t>
    </rPh>
    <phoneticPr fontId="20"/>
  </si>
  <si>
    <t>施設名称</t>
    <rPh sb="0" eb="2">
      <t>シセツ</t>
    </rPh>
    <rPh sb="2" eb="4">
      <t>メイショウ</t>
    </rPh>
    <phoneticPr fontId="20"/>
  </si>
  <si>
    <t>砂上排水ポンプ場</t>
    <rPh sb="0" eb="1">
      <t>スナ</t>
    </rPh>
    <rPh sb="1" eb="2">
      <t>ウエ</t>
    </rPh>
    <phoneticPr fontId="20"/>
  </si>
  <si>
    <t>入札件名：</t>
    <rPh sb="0" eb="2">
      <t>ニュウサツ</t>
    </rPh>
    <rPh sb="2" eb="4">
      <t>ケンメイ</t>
    </rPh>
    <phoneticPr fontId="20"/>
  </si>
  <si>
    <t>計</t>
  </si>
  <si>
    <t>古市場排水ポンプ場</t>
    <rPh sb="0" eb="1">
      <t>フル</t>
    </rPh>
    <rPh sb="1" eb="3">
      <t>イチバ</t>
    </rPh>
    <phoneticPr fontId="20"/>
  </si>
  <si>
    <t>合　計</t>
    <rPh sb="0" eb="1">
      <t>ゴウ</t>
    </rPh>
    <rPh sb="2" eb="3">
      <t>ケイ</t>
    </rPh>
    <phoneticPr fontId="20"/>
  </si>
  <si>
    <t>牛子排水路排水ポンプ場</t>
  </si>
  <si>
    <t>設計金額</t>
    <rPh sb="0" eb="2">
      <t>セッケイ</t>
    </rPh>
    <rPh sb="2" eb="4">
      <t>キンガク</t>
    </rPh>
    <phoneticPr fontId="20"/>
  </si>
  <si>
    <t>１．上記各単価、常時電力基本料金、電力量料金及び総計は消費税額及び地方消費税額を除く。</t>
    <rPh sb="2" eb="4">
      <t>ジョウキ</t>
    </rPh>
    <rPh sb="4" eb="5">
      <t>カク</t>
    </rPh>
    <rPh sb="5" eb="7">
      <t>タンカ</t>
    </rPh>
    <rPh sb="8" eb="10">
      <t>ジョウジ</t>
    </rPh>
    <rPh sb="10" eb="12">
      <t>デンリョク</t>
    </rPh>
    <rPh sb="12" eb="14">
      <t>キホン</t>
    </rPh>
    <rPh sb="14" eb="16">
      <t>リョウキン</t>
    </rPh>
    <rPh sb="17" eb="20">
      <t>デンリョクリョウ</t>
    </rPh>
    <rPh sb="20" eb="22">
      <t>リョウキン</t>
    </rPh>
    <rPh sb="22" eb="23">
      <t>オヨ</t>
    </rPh>
    <rPh sb="24" eb="26">
      <t>ソウケイ</t>
    </rPh>
    <rPh sb="27" eb="30">
      <t>ショウヒゼイ</t>
    </rPh>
    <rPh sb="30" eb="31">
      <t>ガク</t>
    </rPh>
    <rPh sb="31" eb="32">
      <t>オヨ</t>
    </rPh>
    <rPh sb="33" eb="35">
      <t>チホウ</t>
    </rPh>
    <rPh sb="35" eb="38">
      <t>ショウヒゼイ</t>
    </rPh>
    <rPh sb="38" eb="39">
      <t>ガク</t>
    </rPh>
    <rPh sb="40" eb="41">
      <t>ノゾ</t>
    </rPh>
    <phoneticPr fontId="20"/>
  </si>
  <si>
    <t>　（注）</t>
    <rPh sb="2" eb="3">
      <t>チュウ</t>
    </rPh>
    <phoneticPr fontId="20"/>
  </si>
  <si>
    <t>入札金額積算内訳書</t>
    <rPh sb="0" eb="2">
      <t>ニュウサツ</t>
    </rPh>
    <rPh sb="2" eb="4">
      <t>キンガク</t>
    </rPh>
    <rPh sb="4" eb="6">
      <t>セキサン</t>
    </rPh>
    <rPh sb="6" eb="9">
      <t>ウチワケショ</t>
    </rPh>
    <phoneticPr fontId="20"/>
  </si>
  <si>
    <t>夏季</t>
    <rPh sb="0" eb="2">
      <t>カキ</t>
    </rPh>
    <phoneticPr fontId="20"/>
  </si>
  <si>
    <t>調達期間計</t>
    <rPh sb="0" eb="2">
      <t>チョウタツ</t>
    </rPh>
    <rPh sb="2" eb="4">
      <t>キカン</t>
    </rPh>
    <rPh sb="4" eb="5">
      <t>ケイ</t>
    </rPh>
    <phoneticPr fontId="20"/>
  </si>
  <si>
    <t>施設別入札金額(税抜)
（円）</t>
    <rPh sb="0" eb="3">
      <t>シセツベツ</t>
    </rPh>
    <rPh sb="3" eb="5">
      <t>ニュウサツ</t>
    </rPh>
    <rPh sb="5" eb="7">
      <t>キンガク</t>
    </rPh>
    <rPh sb="8" eb="10">
      <t>ゼイヌキ</t>
    </rPh>
    <phoneticPr fontId="20"/>
  </si>
  <si>
    <t>○施設別見積金額等の施設ごとの詳細は，別添の施設別入札金額積算内訳書のとおり。</t>
    <rPh sb="27" eb="29">
      <t>キンガク</t>
    </rPh>
    <rPh sb="29" eb="31">
      <t>セキサン</t>
    </rPh>
    <phoneticPr fontId="20"/>
  </si>
  <si>
    <t>砂上排水ポンプ場</t>
  </si>
  <si>
    <t>古市場排水ポンプ場</t>
  </si>
  <si>
    <t>(円/kW・月)</t>
  </si>
  <si>
    <t>(ｋＷｈ)</t>
  </si>
  <si>
    <t>川越市立今成学校給食センタ－</t>
    <rPh sb="0" eb="4">
      <t>シリツ</t>
    </rPh>
    <phoneticPr fontId="20"/>
  </si>
  <si>
    <t>川越市立菅間学校給食センタ－</t>
    <rPh sb="0" eb="4">
      <t>シリツ</t>
    </rPh>
    <rPh sb="4" eb="6">
      <t>スガマ</t>
    </rPh>
    <phoneticPr fontId="20"/>
  </si>
  <si>
    <t>合　　　　　　　計</t>
    <rPh sb="0" eb="9">
      <t>ゴウケイ</t>
    </rPh>
    <phoneticPr fontId="20"/>
  </si>
  <si>
    <t>○施設別入札金額積算内訳書</t>
    <rPh sb="1" eb="4">
      <t>シセツベツ</t>
    </rPh>
    <rPh sb="4" eb="6">
      <t>ニュウサツ</t>
    </rPh>
    <rPh sb="6" eb="8">
      <t>キンガク</t>
    </rPh>
    <rPh sb="8" eb="10">
      <t>セキサン</t>
    </rPh>
    <rPh sb="10" eb="13">
      <t>ウチワケショ</t>
    </rPh>
    <phoneticPr fontId="20"/>
  </si>
  <si>
    <t>(ｋＷ)</t>
  </si>
  <si>
    <t>常　時　電　力　基　本　料　金</t>
    <rPh sb="0" eb="1">
      <t>ツネ</t>
    </rPh>
    <rPh sb="2" eb="3">
      <t>ジ</t>
    </rPh>
    <rPh sb="4" eb="5">
      <t>デン</t>
    </rPh>
    <rPh sb="6" eb="7">
      <t>チカラ</t>
    </rPh>
    <rPh sb="8" eb="9">
      <t>モト</t>
    </rPh>
    <phoneticPr fontId="20"/>
  </si>
  <si>
    <t>総　計</t>
  </si>
  <si>
    <t>電　　　力　　　量　　　料　　　金</t>
    <rPh sb="0" eb="1">
      <t>デン</t>
    </rPh>
    <rPh sb="4" eb="5">
      <t>チカラ</t>
    </rPh>
    <rPh sb="8" eb="9">
      <t>リョウ</t>
    </rPh>
    <rPh sb="12" eb="13">
      <t>リョウ</t>
    </rPh>
    <rPh sb="16" eb="17">
      <t>キン</t>
    </rPh>
    <phoneticPr fontId="20"/>
  </si>
  <si>
    <t>２．各月の総計に１円未満の端数があるときはその端数を切り捨てる。</t>
    <rPh sb="2" eb="4">
      <t>カクツキ</t>
    </rPh>
    <rPh sb="5" eb="7">
      <t>ソウケイ</t>
    </rPh>
    <rPh sb="9" eb="12">
      <t>エンミマン</t>
    </rPh>
    <rPh sb="13" eb="15">
      <t>ハスウ</t>
    </rPh>
    <rPh sb="23" eb="25">
      <t>ハスウ</t>
    </rPh>
    <rPh sb="26" eb="27">
      <t>キ</t>
    </rPh>
    <rPh sb="28" eb="29">
      <t>ス</t>
    </rPh>
    <phoneticPr fontId="20"/>
  </si>
  <si>
    <t>その他季</t>
    <rPh sb="2" eb="3">
      <t>タ</t>
    </rPh>
    <rPh sb="3" eb="4">
      <t>キ</t>
    </rPh>
    <phoneticPr fontId="20"/>
  </si>
  <si>
    <t>川越市立菅間学校給食センター</t>
    <rPh sb="0" eb="4">
      <t>カワゴエシリツ</t>
    </rPh>
    <rPh sb="4" eb="6">
      <t>スガマ</t>
    </rPh>
    <rPh sb="6" eb="8">
      <t>ガッコウ</t>
    </rPh>
    <rPh sb="8" eb="10">
      <t>キュウショク</t>
    </rPh>
    <phoneticPr fontId="20"/>
  </si>
  <si>
    <t>牛子排水路排水ポンプ場</t>
    <rPh sb="0" eb="2">
      <t>ウシコ</t>
    </rPh>
    <rPh sb="2" eb="5">
      <t>ハイスイロ</t>
    </rPh>
    <rPh sb="5" eb="7">
      <t>ハイスイ</t>
    </rPh>
    <phoneticPr fontId="20"/>
  </si>
  <si>
    <t>年　　月</t>
    <rPh sb="0" eb="1">
      <t>ネン</t>
    </rPh>
    <rPh sb="3" eb="4">
      <t>ツキ</t>
    </rPh>
    <phoneticPr fontId="20"/>
  </si>
  <si>
    <t>契約電力
（常時電力）</t>
    <rPh sb="6" eb="8">
      <t>ジョウジ</t>
    </rPh>
    <rPh sb="8" eb="10">
      <t>デンリョク</t>
    </rPh>
    <phoneticPr fontId="20"/>
  </si>
  <si>
    <t>単価</t>
  </si>
  <si>
    <t>川越市立今成学校給食センター</t>
    <rPh sb="0" eb="4">
      <t>カワゴエシリツ</t>
    </rPh>
    <rPh sb="4" eb="6">
      <t>イマナリ</t>
    </rPh>
    <rPh sb="6" eb="8">
      <t>ガッコウ</t>
    </rPh>
    <rPh sb="8" eb="10">
      <t>キュウショク</t>
    </rPh>
    <phoneticPr fontId="20"/>
  </si>
  <si>
    <t>(円/kWh)</t>
  </si>
  <si>
    <t>力率</t>
  </si>
  <si>
    <t>合計</t>
  </si>
  <si>
    <t>使用電力量</t>
  </si>
  <si>
    <t>(％)</t>
  </si>
  <si>
    <t>(円)</t>
  </si>
  <si>
    <t>夏　　季</t>
    <rPh sb="0" eb="1">
      <t>ナツ</t>
    </rPh>
    <rPh sb="3" eb="4">
      <t>キ</t>
    </rPh>
    <phoneticPr fontId="20"/>
  </si>
  <si>
    <t>令和8年2月</t>
  </si>
  <si>
    <t>令和8年3月</t>
  </si>
  <si>
    <t>令和8年4月</t>
  </si>
  <si>
    <t>令和8年5月</t>
  </si>
  <si>
    <t>令和8年6月</t>
  </si>
  <si>
    <t>令和8年7月</t>
  </si>
  <si>
    <t>令和8年8月</t>
  </si>
  <si>
    <t>令和8年9月</t>
  </si>
  <si>
    <t>令和8年10月</t>
  </si>
  <si>
    <t>令和8年11月</t>
  </si>
  <si>
    <t>令和8年12月</t>
  </si>
  <si>
    <t>令和9年1月</t>
  </si>
  <si>
    <t>：令和8年7月1日から令和8年9月30日までの期間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3" eb="25">
      <t>キカン</t>
    </rPh>
    <phoneticPr fontId="20"/>
  </si>
  <si>
    <t>：令和8年2月1日から令和8年6月30日までの期間及び令和8年10月1日から令和9年1月31日までの期間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3" eb="25">
      <t>キカン</t>
    </rPh>
    <rPh sb="25" eb="26">
      <t>オヨ</t>
    </rPh>
    <phoneticPr fontId="20"/>
  </si>
  <si>
    <t>入札件名：下新河岸排水ポンプ場ほか５施設で使用する電気</t>
    <rPh sb="0" eb="2">
      <t>ニュウサツ</t>
    </rPh>
    <rPh sb="2" eb="4">
      <t>ケンメイ</t>
    </rPh>
    <phoneticPr fontId="20"/>
  </si>
  <si>
    <t>下新河岸排水ポンプ場ほか５施設で使用する電気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</si>
</sst>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No.&quot;#"/>
    <numFmt numFmtId="177" formatCode="#,##0&quot; 円&quot;"/>
    <numFmt numFmtId="178" formatCode="#,##0_ ;[Red]\-#,##0\ "/>
    <numFmt numFmtId="179" formatCode="@&quot; &quot;"/>
  </numFmts>
  <fonts count="36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9"/>
      <name val="ＭＳ Ｐゴシック"/>
      <family val="3"/>
      <charset val="128"/>
    </font>
    <font>
      <sz val="9"/>
      <color indexed="2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1" fillId="0" borderId="0" xfId="36" applyFont="1" applyFill="1" applyAlignment="1">
      <alignment vertical="center"/>
    </xf>
    <xf numFmtId="0" fontId="23" fillId="0" borderId="0" xfId="36" applyFont="1" applyFill="1" applyAlignment="1">
      <alignment horizontal="center" vertical="center"/>
    </xf>
    <xf numFmtId="0" fontId="21" fillId="0" borderId="14" xfId="36" applyNumberFormat="1" applyFont="1" applyFill="1" applyBorder="1" applyAlignment="1">
      <alignment vertical="center"/>
    </xf>
    <xf numFmtId="0" fontId="21" fillId="0" borderId="21" xfId="36" applyFont="1" applyFill="1" applyBorder="1" applyAlignment="1">
      <alignment vertical="center"/>
    </xf>
    <xf numFmtId="0" fontId="21" fillId="0" borderId="22" xfId="36" applyFont="1" applyFill="1" applyBorder="1" applyAlignment="1">
      <alignment vertical="center"/>
    </xf>
    <xf numFmtId="0" fontId="24" fillId="0" borderId="0" xfId="36" applyFont="1" applyFill="1" applyBorder="1" applyAlignment="1">
      <alignment vertical="center"/>
    </xf>
    <xf numFmtId="0" fontId="21" fillId="0" borderId="14" xfId="36" applyFont="1" applyFill="1" applyBorder="1" applyAlignment="1">
      <alignment horizontal="left" vertical="center"/>
    </xf>
    <xf numFmtId="0" fontId="1" fillId="0" borderId="12" xfId="0" applyFont="1" applyFill="1" applyBorder="1">
      <alignment vertical="center"/>
    </xf>
    <xf numFmtId="0" fontId="1" fillId="0" borderId="26" xfId="0" applyFont="1" applyFill="1" applyBorder="1">
      <alignment vertical="center"/>
    </xf>
    <xf numFmtId="0" fontId="25" fillId="0" borderId="0" xfId="36" applyFont="1" applyFill="1" applyBorder="1" applyAlignment="1">
      <alignment vertical="center"/>
    </xf>
    <xf numFmtId="0" fontId="21" fillId="0" borderId="28" xfId="36" applyFont="1" applyFill="1" applyBorder="1" applyAlignment="1">
      <alignment horizontal="center" vertical="center" wrapText="1"/>
    </xf>
    <xf numFmtId="177" fontId="21" fillId="0" borderId="29" xfId="36" applyNumberFormat="1" applyFont="1" applyFill="1" applyBorder="1" applyAlignment="1">
      <alignment vertical="center"/>
    </xf>
    <xf numFmtId="177" fontId="21" fillId="18" borderId="31" xfId="36" applyNumberFormat="1" applyFont="1" applyFill="1" applyBorder="1" applyAlignment="1">
      <alignment vertical="center"/>
    </xf>
    <xf numFmtId="0" fontId="26" fillId="0" borderId="0" xfId="37" applyFont="1" applyAlignment="1">
      <alignment vertical="center"/>
    </xf>
    <xf numFmtId="0" fontId="0" fillId="0" borderId="0" xfId="37" applyFont="1" applyAlignment="1">
      <alignment vertical="center"/>
    </xf>
    <xf numFmtId="0" fontId="26" fillId="0" borderId="0" xfId="37" applyFont="1" applyAlignment="1"/>
    <xf numFmtId="0" fontId="26" fillId="0" borderId="0" xfId="37" applyFont="1" applyAlignment="1">
      <alignment vertical="center" shrinkToFit="1"/>
    </xf>
    <xf numFmtId="0" fontId="27" fillId="0" borderId="0" xfId="37" applyFont="1" applyBorder="1" applyAlignment="1">
      <alignment vertical="center"/>
    </xf>
    <xf numFmtId="0" fontId="28" fillId="0" borderId="0" xfId="37" applyFont="1" applyAlignment="1">
      <alignment horizontal="left" vertical="center"/>
    </xf>
    <xf numFmtId="176" fontId="29" fillId="0" borderId="0" xfId="37" applyNumberFormat="1" applyFont="1" applyAlignment="1">
      <alignment horizontal="right" vertical="center"/>
    </xf>
    <xf numFmtId="0" fontId="26" fillId="0" borderId="32" xfId="37" applyFont="1" applyFill="1" applyBorder="1" applyAlignment="1">
      <alignment vertical="center"/>
    </xf>
    <xf numFmtId="0" fontId="26" fillId="0" borderId="23" xfId="37" applyFont="1" applyFill="1" applyBorder="1" applyAlignment="1">
      <alignment horizontal="center" vertical="center"/>
    </xf>
    <xf numFmtId="0" fontId="26" fillId="0" borderId="23" xfId="37" applyFont="1" applyFill="1" applyBorder="1" applyAlignment="1">
      <alignment horizontal="center" vertical="center" shrinkToFit="1"/>
    </xf>
    <xf numFmtId="0" fontId="26" fillId="0" borderId="35" xfId="37" applyFont="1" applyBorder="1" applyAlignment="1">
      <alignment horizontal="center" vertical="center"/>
    </xf>
    <xf numFmtId="0" fontId="26" fillId="0" borderId="0" xfId="37" applyFont="1" applyFill="1" applyBorder="1" applyAlignment="1">
      <alignment horizontal="center" vertical="center"/>
    </xf>
    <xf numFmtId="0" fontId="21" fillId="0" borderId="10" xfId="37" applyFont="1" applyBorder="1">
      <alignment vertical="center"/>
    </xf>
    <xf numFmtId="0" fontId="21" fillId="0" borderId="11" xfId="37" applyFont="1" applyBorder="1" applyAlignment="1">
      <alignment horizontal="left" vertical="center" indent="2"/>
    </xf>
    <xf numFmtId="0" fontId="29" fillId="0" borderId="14" xfId="37" applyFont="1" applyBorder="1" applyAlignment="1">
      <alignment horizontal="left" vertical="center"/>
    </xf>
    <xf numFmtId="0" fontId="0" fillId="0" borderId="36" xfId="0" applyFont="1" applyBorder="1" applyAlignment="1">
      <alignment vertical="center"/>
    </xf>
    <xf numFmtId="0" fontId="26" fillId="0" borderId="23" xfId="37" applyFont="1" applyFill="1" applyBorder="1" applyAlignment="1">
      <alignment horizontal="center" wrapText="1"/>
    </xf>
    <xf numFmtId="0" fontId="26" fillId="0" borderId="38" xfId="37" applyFont="1" applyFill="1" applyBorder="1" applyAlignment="1">
      <alignment horizontal="center" vertical="center" shrinkToFit="1"/>
    </xf>
    <xf numFmtId="0" fontId="26" fillId="0" borderId="39" xfId="0" applyFont="1" applyBorder="1" applyAlignment="1">
      <alignment vertical="center"/>
    </xf>
    <xf numFmtId="0" fontId="31" fillId="19" borderId="40" xfId="37" applyFont="1" applyFill="1" applyBorder="1" applyAlignment="1">
      <alignment horizontal="center" vertical="center"/>
    </xf>
    <xf numFmtId="0" fontId="31" fillId="0" borderId="0" xfId="37" applyFont="1" applyFill="1" applyBorder="1" applyAlignment="1">
      <alignment horizontal="center" vertical="center"/>
    </xf>
    <xf numFmtId="0" fontId="29" fillId="0" borderId="16" xfId="37" applyFont="1" applyBorder="1" applyAlignment="1">
      <alignment horizontal="left" vertical="center"/>
    </xf>
    <xf numFmtId="0" fontId="26" fillId="0" borderId="42" xfId="37" applyFont="1" applyFill="1" applyBorder="1" applyAlignment="1">
      <alignment horizontal="center" vertical="center"/>
    </xf>
    <xf numFmtId="0" fontId="26" fillId="0" borderId="43" xfId="37" applyFont="1" applyFill="1" applyBorder="1" applyAlignment="1">
      <alignment horizontal="center" vertical="center" shrinkToFit="1"/>
    </xf>
    <xf numFmtId="40" fontId="26" fillId="0" borderId="44" xfId="47" applyNumberFormat="1" applyFont="1" applyFill="1" applyBorder="1" applyAlignment="1">
      <alignment vertical="center"/>
    </xf>
    <xf numFmtId="0" fontId="31" fillId="19" borderId="45" xfId="37" applyFont="1" applyFill="1" applyBorder="1" applyAlignment="1">
      <alignment horizontal="center" vertical="center"/>
    </xf>
    <xf numFmtId="0" fontId="26" fillId="0" borderId="13" xfId="37" applyFont="1" applyFill="1" applyBorder="1" applyAlignment="1">
      <alignment horizontal="center" vertical="center"/>
    </xf>
    <xf numFmtId="0" fontId="26" fillId="0" borderId="0" xfId="37" applyFont="1" applyFill="1" applyBorder="1" applyAlignment="1">
      <alignment horizontal="center" vertical="center" shrinkToFit="1"/>
    </xf>
    <xf numFmtId="0" fontId="26" fillId="0" borderId="46" xfId="37" applyNumberFormat="1" applyFont="1" applyFill="1" applyBorder="1" applyAlignment="1">
      <alignment horizontal="right" vertical="center"/>
    </xf>
    <xf numFmtId="0" fontId="26" fillId="0" borderId="14" xfId="37" applyNumberFormat="1" applyFont="1" applyFill="1" applyBorder="1" applyAlignment="1">
      <alignment horizontal="right" vertical="center"/>
    </xf>
    <xf numFmtId="0" fontId="26" fillId="0" borderId="16" xfId="37" applyNumberFormat="1" applyFont="1" applyFill="1" applyBorder="1" applyAlignment="1">
      <alignment horizontal="right" vertical="center"/>
    </xf>
    <xf numFmtId="0" fontId="26" fillId="0" borderId="47" xfId="37" applyNumberFormat="1" applyFont="1" applyFill="1" applyBorder="1" applyAlignment="1">
      <alignment horizontal="right" vertical="center"/>
    </xf>
    <xf numFmtId="0" fontId="31" fillId="19" borderId="48" xfId="37" applyFont="1" applyFill="1" applyBorder="1" applyAlignment="1">
      <alignment horizontal="center" vertical="center"/>
    </xf>
    <xf numFmtId="0" fontId="29" fillId="0" borderId="49" xfId="37" applyFont="1" applyBorder="1" applyAlignment="1">
      <alignment horizontal="left" vertical="center"/>
    </xf>
    <xf numFmtId="0" fontId="29" fillId="0" borderId="0" xfId="37" applyFont="1" applyBorder="1" applyAlignment="1">
      <alignment horizontal="left" vertical="center"/>
    </xf>
    <xf numFmtId="0" fontId="26" fillId="0" borderId="52" xfId="37" applyFont="1" applyBorder="1" applyAlignment="1">
      <alignment horizontal="center" vertical="center"/>
    </xf>
    <xf numFmtId="0" fontId="26" fillId="0" borderId="53" xfId="37" applyFont="1" applyBorder="1" applyAlignment="1">
      <alignment horizontal="center" vertical="center" shrinkToFit="1"/>
    </xf>
    <xf numFmtId="40" fontId="26" fillId="0" borderId="54" xfId="47" applyNumberFormat="1" applyFont="1" applyBorder="1" applyAlignment="1">
      <alignment vertical="center"/>
    </xf>
    <xf numFmtId="40" fontId="31" fillId="19" borderId="55" xfId="47" applyNumberFormat="1" applyFont="1" applyFill="1" applyBorder="1" applyAlignment="1">
      <alignment vertical="center"/>
    </xf>
    <xf numFmtId="40" fontId="31" fillId="0" borderId="0" xfId="47" applyNumberFormat="1" applyFont="1" applyFill="1" applyBorder="1" applyAlignment="1">
      <alignment vertical="center"/>
    </xf>
    <xf numFmtId="0" fontId="26" fillId="0" borderId="37" xfId="37" applyFont="1" applyBorder="1" applyAlignment="1">
      <alignment horizontal="centerContinuous" vertical="center"/>
    </xf>
    <xf numFmtId="38" fontId="31" fillId="19" borderId="33" xfId="47" applyFont="1" applyFill="1" applyBorder="1" applyAlignment="1">
      <alignment vertical="center"/>
    </xf>
    <xf numFmtId="38" fontId="26" fillId="19" borderId="37" xfId="47" applyFont="1" applyFill="1" applyBorder="1" applyAlignment="1">
      <alignment vertical="center"/>
    </xf>
    <xf numFmtId="38" fontId="26" fillId="0" borderId="39" xfId="47" applyFont="1" applyFill="1" applyBorder="1" applyAlignment="1">
      <alignment vertical="center"/>
    </xf>
    <xf numFmtId="38" fontId="31" fillId="19" borderId="34" xfId="47" applyFont="1" applyFill="1" applyBorder="1" applyAlignment="1">
      <alignment vertical="center"/>
    </xf>
    <xf numFmtId="38" fontId="26" fillId="0" borderId="35" xfId="37" applyNumberFormat="1" applyFont="1" applyBorder="1" applyAlignment="1">
      <alignment horizontal="right" vertical="center"/>
    </xf>
    <xf numFmtId="38" fontId="26" fillId="0" borderId="0" xfId="37" applyNumberFormat="1" applyFont="1" applyFill="1" applyBorder="1" applyAlignment="1">
      <alignment horizontal="right" vertical="center"/>
    </xf>
    <xf numFmtId="0" fontId="29" fillId="0" borderId="0" xfId="37" applyFont="1" applyAlignment="1">
      <alignment horizontal="left" vertical="center"/>
    </xf>
    <xf numFmtId="0" fontId="26" fillId="0" borderId="14" xfId="37" applyFont="1" applyBorder="1" applyAlignment="1">
      <alignment horizontal="centerContinuous" vertical="center"/>
    </xf>
    <xf numFmtId="40" fontId="32" fillId="19" borderId="44" xfId="47" applyNumberFormat="1" applyFont="1" applyFill="1" applyBorder="1" applyAlignment="1">
      <alignment vertical="center"/>
    </xf>
    <xf numFmtId="40" fontId="26" fillId="19" borderId="58" xfId="47" applyNumberFormat="1" applyFont="1" applyFill="1" applyBorder="1" applyAlignment="1">
      <alignment vertical="center"/>
    </xf>
    <xf numFmtId="40" fontId="32" fillId="19" borderId="42" xfId="47" applyNumberFormat="1" applyFont="1" applyFill="1" applyBorder="1" applyAlignment="1">
      <alignment vertical="center"/>
    </xf>
    <xf numFmtId="38" fontId="26" fillId="19" borderId="45" xfId="47" applyFont="1" applyFill="1" applyBorder="1" applyAlignment="1">
      <alignment vertical="center"/>
    </xf>
    <xf numFmtId="38" fontId="26" fillId="0" borderId="0" xfId="47" applyFont="1" applyFill="1" applyBorder="1" applyAlignment="1">
      <alignment vertical="center"/>
    </xf>
    <xf numFmtId="40" fontId="32" fillId="19" borderId="16" xfId="47" applyNumberFormat="1" applyFont="1" applyFill="1" applyBorder="1" applyAlignment="1">
      <alignment vertical="center"/>
    </xf>
    <xf numFmtId="40" fontId="26" fillId="19" borderId="16" xfId="47" applyNumberFormat="1" applyFont="1" applyFill="1" applyBorder="1" applyAlignment="1">
      <alignment vertical="center"/>
    </xf>
    <xf numFmtId="40" fontId="26" fillId="0" borderId="16" xfId="47" applyNumberFormat="1" applyFont="1" applyBorder="1" applyAlignment="1">
      <alignment vertical="center"/>
    </xf>
    <xf numFmtId="40" fontId="32" fillId="19" borderId="13" xfId="47" applyNumberFormat="1" applyFont="1" applyFill="1" applyBorder="1" applyAlignment="1">
      <alignment vertical="center"/>
    </xf>
    <xf numFmtId="38" fontId="26" fillId="19" borderId="59" xfId="47" applyFont="1" applyFill="1" applyBorder="1" applyAlignment="1">
      <alignment vertical="center"/>
    </xf>
    <xf numFmtId="0" fontId="26" fillId="0" borderId="12" xfId="37" applyFont="1" applyBorder="1" applyAlignment="1">
      <alignment horizontal="centerContinuous" vertical="center"/>
    </xf>
    <xf numFmtId="0" fontId="26" fillId="0" borderId="11" xfId="37" applyFont="1" applyFill="1" applyBorder="1" applyAlignment="1">
      <alignment horizontal="center" vertical="center"/>
    </xf>
    <xf numFmtId="0" fontId="26" fillId="0" borderId="11" xfId="37" applyFont="1" applyFill="1" applyBorder="1" applyAlignment="1">
      <alignment horizontal="center" vertical="center" shrinkToFit="1"/>
    </xf>
    <xf numFmtId="38" fontId="26" fillId="0" borderId="60" xfId="47" applyFont="1" applyBorder="1" applyAlignment="1">
      <alignment vertical="center"/>
    </xf>
    <xf numFmtId="38" fontId="26" fillId="19" borderId="26" xfId="47" applyFont="1" applyFill="1" applyBorder="1" applyAlignment="1">
      <alignment vertical="center"/>
    </xf>
    <xf numFmtId="38" fontId="26" fillId="19" borderId="12" xfId="47" applyFont="1" applyFill="1" applyBorder="1" applyAlignment="1">
      <alignment vertical="center"/>
    </xf>
    <xf numFmtId="38" fontId="26" fillId="0" borderId="61" xfId="47" applyFont="1" applyFill="1" applyBorder="1" applyAlignment="1">
      <alignment vertical="center"/>
    </xf>
    <xf numFmtId="38" fontId="26" fillId="0" borderId="62" xfId="37" applyNumberFormat="1" applyFont="1" applyBorder="1" applyAlignment="1">
      <alignment horizontal="right" vertical="center"/>
    </xf>
    <xf numFmtId="40" fontId="26" fillId="19" borderId="44" xfId="47" applyNumberFormat="1" applyFont="1" applyFill="1" applyBorder="1" applyAlignment="1">
      <alignment vertical="center"/>
    </xf>
    <xf numFmtId="38" fontId="31" fillId="19" borderId="45" xfId="47" applyFont="1" applyFill="1" applyBorder="1" applyAlignment="1">
      <alignment vertical="center"/>
    </xf>
    <xf numFmtId="38" fontId="31" fillId="0" borderId="0" xfId="47" applyFont="1" applyFill="1" applyBorder="1" applyAlignment="1">
      <alignment vertical="center"/>
    </xf>
    <xf numFmtId="40" fontId="26" fillId="19" borderId="36" xfId="47" applyNumberFormat="1" applyFont="1" applyFill="1" applyBorder="1" applyAlignment="1">
      <alignment vertical="center"/>
    </xf>
    <xf numFmtId="40" fontId="26" fillId="19" borderId="14" xfId="47" applyNumberFormat="1" applyFont="1" applyFill="1" applyBorder="1" applyAlignment="1">
      <alignment vertical="center"/>
    </xf>
    <xf numFmtId="40" fontId="26" fillId="0" borderId="26" xfId="47" applyNumberFormat="1" applyFont="1" applyBorder="1" applyAlignment="1">
      <alignment vertical="center"/>
    </xf>
    <xf numFmtId="0" fontId="34" fillId="0" borderId="0" xfId="37" applyFont="1" applyAlignment="1">
      <alignment horizontal="right" vertical="center"/>
    </xf>
    <xf numFmtId="0" fontId="26" fillId="0" borderId="64" xfId="37" applyFont="1" applyBorder="1" applyAlignment="1">
      <alignment vertical="center"/>
    </xf>
    <xf numFmtId="0" fontId="26" fillId="0" borderId="30" xfId="37" applyFont="1" applyBorder="1" applyAlignment="1">
      <alignment horizontal="center" vertical="center"/>
    </xf>
    <xf numFmtId="0" fontId="26" fillId="0" borderId="30" xfId="37" applyFont="1" applyBorder="1" applyAlignment="1"/>
    <xf numFmtId="0" fontId="26" fillId="0" borderId="30" xfId="37" applyFont="1" applyBorder="1" applyAlignment="1">
      <alignment horizontal="center" vertical="center" shrinkToFit="1"/>
    </xf>
    <xf numFmtId="38" fontId="26" fillId="0" borderId="65" xfId="37" applyNumberFormat="1" applyFont="1" applyBorder="1" applyAlignment="1">
      <alignment vertical="center"/>
    </xf>
    <xf numFmtId="178" fontId="35" fillId="18" borderId="66" xfId="47" applyNumberFormat="1" applyFont="1" applyFill="1" applyBorder="1" applyAlignment="1">
      <alignment horizontal="right" vertical="center"/>
    </xf>
    <xf numFmtId="38" fontId="26" fillId="0" borderId="15" xfId="47" applyFont="1" applyBorder="1" applyAlignment="1">
      <alignment vertical="center"/>
    </xf>
    <xf numFmtId="0" fontId="24" fillId="0" borderId="13" xfId="37" applyFont="1" applyBorder="1">
      <alignment vertical="center"/>
    </xf>
    <xf numFmtId="0" fontId="27" fillId="0" borderId="13" xfId="37" applyFont="1" applyBorder="1">
      <alignment vertical="center"/>
    </xf>
    <xf numFmtId="0" fontId="27" fillId="0" borderId="17" xfId="37" applyFont="1" applyBorder="1">
      <alignment vertical="center"/>
    </xf>
    <xf numFmtId="0" fontId="21" fillId="0" borderId="11" xfId="37" applyFont="1" applyBorder="1">
      <alignment vertical="center"/>
    </xf>
    <xf numFmtId="0" fontId="21" fillId="0" borderId="0" xfId="36" applyFont="1" applyAlignment="1">
      <alignment vertical="center"/>
    </xf>
    <xf numFmtId="0" fontId="26" fillId="0" borderId="0" xfId="37" applyFont="1">
      <alignment vertical="center"/>
    </xf>
    <xf numFmtId="0" fontId="26" fillId="0" borderId="18" xfId="37" applyFont="1" applyBorder="1">
      <alignment vertical="center"/>
    </xf>
    <xf numFmtId="0" fontId="21" fillId="0" borderId="18" xfId="37" applyFont="1" applyBorder="1">
      <alignment vertical="center"/>
    </xf>
    <xf numFmtId="0" fontId="21" fillId="0" borderId="12" xfId="37" applyFont="1" applyBorder="1">
      <alignment vertical="center"/>
    </xf>
    <xf numFmtId="0" fontId="21" fillId="0" borderId="49" xfId="36" applyFont="1" applyBorder="1" applyAlignment="1">
      <alignment vertical="center"/>
    </xf>
    <xf numFmtId="0" fontId="33" fillId="0" borderId="49" xfId="37" applyFont="1" applyBorder="1">
      <alignment vertical="center"/>
    </xf>
    <xf numFmtId="0" fontId="26" fillId="0" borderId="19" xfId="37" applyFont="1" applyBorder="1">
      <alignment vertical="center"/>
    </xf>
    <xf numFmtId="179" fontId="30" fillId="0" borderId="33" xfId="37" applyNumberFormat="1" applyFont="1" applyBorder="1" applyAlignment="1">
      <alignment horizontal="right" vertical="center"/>
    </xf>
    <xf numFmtId="0" fontId="22" fillId="0" borderId="0" xfId="36" applyFont="1" applyFill="1" applyAlignment="1">
      <alignment horizontal="center" vertical="center"/>
    </xf>
    <xf numFmtId="0" fontId="21" fillId="0" borderId="0" xfId="36" applyFont="1" applyFill="1" applyAlignment="1">
      <alignment horizontal="left" vertical="center"/>
    </xf>
    <xf numFmtId="0" fontId="21" fillId="0" borderId="20" xfId="36" applyFont="1" applyFill="1" applyBorder="1" applyAlignment="1">
      <alignment horizontal="center" vertical="center"/>
    </xf>
    <xf numFmtId="0" fontId="21" fillId="0" borderId="25" xfId="36" applyFont="1" applyFill="1" applyBorder="1" applyAlignment="1">
      <alignment horizontal="center" vertical="center"/>
    </xf>
    <xf numFmtId="0" fontId="21" fillId="0" borderId="24" xfId="36" applyFont="1" applyFill="1" applyBorder="1" applyAlignment="1">
      <alignment horizontal="center" vertical="center"/>
    </xf>
    <xf numFmtId="0" fontId="21" fillId="0" borderId="27" xfId="36" applyFont="1" applyFill="1" applyBorder="1" applyAlignment="1">
      <alignment horizontal="center" vertical="center"/>
    </xf>
    <xf numFmtId="0" fontId="26" fillId="0" borderId="56" xfId="37" applyFont="1" applyBorder="1" applyAlignment="1">
      <alignment horizontal="center" vertical="center"/>
    </xf>
    <xf numFmtId="0" fontId="0" fillId="0" borderId="57" xfId="0" applyBorder="1" applyAlignment="1">
      <alignment vertical="center"/>
    </xf>
    <xf numFmtId="38" fontId="26" fillId="20" borderId="35" xfId="47" applyFont="1" applyFill="1" applyBorder="1" applyAlignment="1">
      <alignment horizontal="center" vertical="center"/>
    </xf>
    <xf numFmtId="38" fontId="26" fillId="20" borderId="63" xfId="47" applyFont="1" applyFill="1" applyBorder="1" applyAlignment="1">
      <alignment horizontal="center" vertical="center"/>
    </xf>
    <xf numFmtId="0" fontId="26" fillId="0" borderId="32" xfId="37" applyFont="1" applyBorder="1" applyAlignment="1">
      <alignment horizontal="center" vertical="center"/>
    </xf>
    <xf numFmtId="0" fontId="26" fillId="0" borderId="41" xfId="37" applyFont="1" applyBorder="1" applyAlignment="1">
      <alignment horizontal="center" vertical="center"/>
    </xf>
    <xf numFmtId="0" fontId="26" fillId="0" borderId="50" xfId="37" applyFont="1" applyBorder="1" applyAlignment="1">
      <alignment horizontal="center" vertical="center"/>
    </xf>
    <xf numFmtId="0" fontId="26" fillId="0" borderId="37" xfId="37" applyFont="1" applyBorder="1" applyAlignment="1">
      <alignment horizontal="center" vertical="center"/>
    </xf>
    <xf numFmtId="0" fontId="26" fillId="0" borderId="14" xfId="37" applyFont="1" applyBorder="1" applyAlignment="1">
      <alignment horizontal="center" vertical="center"/>
    </xf>
    <xf numFmtId="0" fontId="26" fillId="0" borderId="51" xfId="37" applyFont="1" applyBorder="1" applyAlignment="1">
      <alignment horizontal="center" vertical="center"/>
    </xf>
    <xf numFmtId="0" fontId="26" fillId="0" borderId="10" xfId="37" applyFont="1" applyBorder="1" applyAlignment="1">
      <alignment horizontal="center" vertical="center"/>
    </xf>
    <xf numFmtId="0" fontId="26" fillId="0" borderId="11" xfId="37" applyFont="1" applyFill="1" applyBorder="1" applyAlignment="1">
      <alignment horizontal="center" vertical="center"/>
    </xf>
  </cellXfs>
  <cellStyles count="48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43" xr:uid="{00000000-0005-0000-0000-00002B000000}"/>
    <cellStyle name="警告文" xfId="45" xr:uid="{00000000-0005-0000-0000-00002D000000}"/>
    <cellStyle name="桁区切り" xfId="47" builtinId="6"/>
    <cellStyle name="桁区切り 2" xfId="33" xr:uid="{00000000-0005-0000-0000-000020000000}"/>
    <cellStyle name="見出し 1" xfId="39" xr:uid="{00000000-0005-0000-0000-000027000000}"/>
    <cellStyle name="見出し 2" xfId="40" xr:uid="{00000000-0005-0000-0000-000028000000}"/>
    <cellStyle name="見出し 3" xfId="41" xr:uid="{00000000-0005-0000-0000-000029000000}"/>
    <cellStyle name="見出し 4" xfId="42" xr:uid="{00000000-0005-0000-0000-00002A000000}"/>
    <cellStyle name="集計" xfId="46" xr:uid="{00000000-0005-0000-0000-00002E000000}"/>
    <cellStyle name="出力" xfId="31" xr:uid="{00000000-0005-0000-0000-00001E000000}"/>
    <cellStyle name="説明文" xfId="44" xr:uid="{00000000-0005-0000-0000-00002C000000}"/>
    <cellStyle name="入力" xfId="30" xr:uid="{00000000-0005-0000-0000-00001D000000}"/>
    <cellStyle name="標準" xfId="0" builtinId="0"/>
    <cellStyle name="標準 2" xfId="34" xr:uid="{00000000-0005-0000-0000-000022000000}"/>
    <cellStyle name="標準 3" xfId="35" xr:uid="{00000000-0005-0000-0000-000023000000}"/>
    <cellStyle name="標準_【参考】H24試算結果（久喜市）" xfId="36" xr:uid="{00000000-0005-0000-0000-000024000000}"/>
    <cellStyle name="標準_入札書(特高Ａ)" xfId="37" xr:uid="{00000000-0005-0000-0000-000025000000}"/>
    <cellStyle name="良い" xfId="38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9"/>
  <sheetViews>
    <sheetView tabSelected="1" zoomScale="145" zoomScaleNormal="145" workbookViewId="0"/>
  </sheetViews>
  <sheetFormatPr defaultColWidth="9" defaultRowHeight="12" x14ac:dyDescent="0.2"/>
  <cols>
    <col min="1" max="1" width="2.6640625" style="1" customWidth="1"/>
    <col min="2" max="2" width="3.6640625" style="1" customWidth="1"/>
    <col min="3" max="3" width="30.6640625" style="1" customWidth="1"/>
    <col min="4" max="4" width="36.109375" style="1" customWidth="1"/>
    <col min="5" max="5" width="1.6640625" style="1" customWidth="1"/>
    <col min="6" max="6" width="8.44140625" style="1" customWidth="1"/>
    <col min="7" max="7" width="6.77734375" style="1" customWidth="1"/>
    <col min="8" max="11" width="18.6640625" style="1" customWidth="1"/>
    <col min="12" max="12" width="9" style="1" bestFit="1" customWidth="1"/>
    <col min="13" max="13" width="9" style="1" customWidth="1"/>
    <col min="14" max="16384" width="9" style="1"/>
  </cols>
  <sheetData>
    <row r="1" spans="2:5" ht="23.4" x14ac:dyDescent="0.2">
      <c r="B1" s="108" t="s">
        <v>12</v>
      </c>
      <c r="C1" s="108"/>
      <c r="D1" s="108"/>
      <c r="E1" s="2"/>
    </row>
    <row r="2" spans="2:5" ht="13.5" customHeight="1" x14ac:dyDescent="0.2">
      <c r="B2" s="2"/>
      <c r="C2" s="2"/>
      <c r="D2" s="2"/>
      <c r="E2" s="2"/>
    </row>
    <row r="3" spans="2:5" ht="13.5" customHeight="1" x14ac:dyDescent="0.2"/>
    <row r="4" spans="2:5" ht="13.5" customHeight="1" x14ac:dyDescent="0.2">
      <c r="B4" s="3" t="s">
        <v>58</v>
      </c>
      <c r="C4" s="7"/>
      <c r="D4" s="7"/>
    </row>
    <row r="5" spans="2:5" ht="7.5" customHeight="1" x14ac:dyDescent="0.2">
      <c r="C5" s="109"/>
      <c r="D5" s="109"/>
    </row>
    <row r="6" spans="2:5" ht="27" customHeight="1" x14ac:dyDescent="0.2">
      <c r="B6" s="110" t="s">
        <v>2</v>
      </c>
      <c r="C6" s="111"/>
      <c r="D6" s="11" t="s">
        <v>15</v>
      </c>
    </row>
    <row r="7" spans="2:5" ht="13.5" customHeight="1" x14ac:dyDescent="0.2">
      <c r="B7" s="4">
        <v>1</v>
      </c>
      <c r="C7" s="8" t="s">
        <v>0</v>
      </c>
      <c r="D7" s="12">
        <f>下新河岸排水!N22</f>
        <v>0</v>
      </c>
    </row>
    <row r="8" spans="2:5" ht="13.5" customHeight="1" x14ac:dyDescent="0.2">
      <c r="B8" s="5">
        <v>2</v>
      </c>
      <c r="C8" s="9" t="s">
        <v>17</v>
      </c>
      <c r="D8" s="12">
        <f>砂排水!N22</f>
        <v>0</v>
      </c>
    </row>
    <row r="9" spans="2:5" ht="13.5" customHeight="1" x14ac:dyDescent="0.2">
      <c r="B9" s="5">
        <v>3</v>
      </c>
      <c r="C9" s="9" t="s">
        <v>18</v>
      </c>
      <c r="D9" s="12">
        <f>古市場!N22</f>
        <v>0</v>
      </c>
    </row>
    <row r="10" spans="2:5" ht="13.5" customHeight="1" x14ac:dyDescent="0.2">
      <c r="B10" s="5">
        <v>4</v>
      </c>
      <c r="C10" s="9" t="s">
        <v>8</v>
      </c>
      <c r="D10" s="12">
        <f>牛子!N22</f>
        <v>0</v>
      </c>
    </row>
    <row r="11" spans="2:5" ht="13.5" customHeight="1" x14ac:dyDescent="0.2">
      <c r="B11" s="5">
        <v>5</v>
      </c>
      <c r="C11" s="9" t="s">
        <v>21</v>
      </c>
      <c r="D11" s="12">
        <f>今成給食!N22</f>
        <v>0</v>
      </c>
    </row>
    <row r="12" spans="2:5" ht="13.5" customHeight="1" x14ac:dyDescent="0.2">
      <c r="B12" s="5">
        <v>6</v>
      </c>
      <c r="C12" s="9" t="s">
        <v>22</v>
      </c>
      <c r="D12" s="12">
        <f>菅間給食!N22</f>
        <v>0</v>
      </c>
    </row>
    <row r="13" spans="2:5" ht="13.5" customHeight="1" x14ac:dyDescent="0.2">
      <c r="B13" s="112" t="s">
        <v>23</v>
      </c>
      <c r="C13" s="113"/>
      <c r="D13" s="13">
        <f>SUM(D7:D12)</f>
        <v>0</v>
      </c>
    </row>
    <row r="14" spans="2:5" ht="13.5" customHeight="1" x14ac:dyDescent="0.2"/>
    <row r="15" spans="2:5" ht="13.5" customHeight="1" x14ac:dyDescent="0.2">
      <c r="B15" s="1" t="s">
        <v>16</v>
      </c>
      <c r="C15" s="6"/>
      <c r="D15" s="6"/>
    </row>
    <row r="16" spans="2:5" ht="13.5" customHeight="1" x14ac:dyDescent="0.2">
      <c r="B16" s="6"/>
      <c r="D16" s="6"/>
    </row>
    <row r="17" spans="2:4" ht="13.5" customHeight="1" x14ac:dyDescent="0.2">
      <c r="B17" s="6"/>
      <c r="C17" s="10"/>
      <c r="D17" s="6"/>
    </row>
    <row r="18" spans="2:4" ht="13.5" customHeight="1" x14ac:dyDescent="0.2">
      <c r="B18" s="6"/>
      <c r="C18" s="10"/>
      <c r="D18" s="6"/>
    </row>
    <row r="19" spans="2:4" ht="13.5" customHeight="1" x14ac:dyDescent="0.2">
      <c r="B19" s="6"/>
      <c r="C19" s="10"/>
      <c r="D19" s="6"/>
    </row>
    <row r="20" spans="2:4" ht="13.5" customHeight="1" x14ac:dyDescent="0.2">
      <c r="B20" s="6"/>
      <c r="C20" s="10"/>
      <c r="D20" s="6"/>
    </row>
    <row r="21" spans="2:4" ht="13.5" customHeight="1" x14ac:dyDescent="0.2">
      <c r="B21" s="6"/>
      <c r="C21" s="10"/>
      <c r="D21" s="6"/>
    </row>
    <row r="22" spans="2:4" ht="13.5" customHeight="1" x14ac:dyDescent="0.2">
      <c r="B22" s="6"/>
      <c r="C22" s="10"/>
      <c r="D22" s="6"/>
    </row>
    <row r="23" spans="2:4" ht="13.5" customHeight="1" x14ac:dyDescent="0.2">
      <c r="B23" s="6"/>
      <c r="C23" s="10"/>
      <c r="D23" s="6"/>
    </row>
    <row r="24" spans="2:4" ht="13.5" customHeight="1" x14ac:dyDescent="0.2">
      <c r="B24" s="6"/>
      <c r="C24" s="10"/>
      <c r="D24" s="6"/>
    </row>
    <row r="25" spans="2:4" ht="13.5" customHeight="1" x14ac:dyDescent="0.2">
      <c r="B25" s="6"/>
      <c r="C25" s="10"/>
      <c r="D25" s="6"/>
    </row>
    <row r="26" spans="2:4" ht="13.5" customHeight="1" x14ac:dyDescent="0.2">
      <c r="B26" s="6"/>
      <c r="C26" s="10"/>
      <c r="D26" s="6"/>
    </row>
    <row r="27" spans="2:4" ht="13.5" customHeight="1" x14ac:dyDescent="0.2">
      <c r="B27" s="6"/>
      <c r="C27" s="10"/>
      <c r="D27" s="6"/>
    </row>
    <row r="28" spans="2:4" ht="13.5" customHeight="1" x14ac:dyDescent="0.2"/>
    <row r="29" spans="2:4" ht="13.5" customHeight="1" x14ac:dyDescent="0.2"/>
    <row r="30" spans="2:4" ht="13.5" customHeight="1" x14ac:dyDescent="0.2"/>
    <row r="31" spans="2:4" ht="13.5" customHeight="1" x14ac:dyDescent="0.2"/>
    <row r="32" spans="2:4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</sheetData>
  <mergeCells count="4">
    <mergeCell ref="B1:D1"/>
    <mergeCell ref="C5:D5"/>
    <mergeCell ref="B6:C6"/>
    <mergeCell ref="B13:C13"/>
  </mergeCells>
  <phoneticPr fontId="20"/>
  <printOptions horizontalCentered="1"/>
  <pageMargins left="0.39370078740157483" right="0.39370078740157483" top="0.59055118110236227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39"/>
  <sheetViews>
    <sheetView workbookViewId="0">
      <selection activeCell="L16" sqref="L16"/>
    </sheetView>
  </sheetViews>
  <sheetFormatPr defaultColWidth="9" defaultRowHeight="15.75" customHeight="1" x14ac:dyDescent="0.2"/>
  <cols>
    <col min="1" max="1" width="2.6640625" style="14" customWidth="1"/>
    <col min="2" max="2" width="11.6640625" style="14" customWidth="1"/>
    <col min="3" max="4" width="10.6640625" style="14" customWidth="1"/>
    <col min="5" max="5" width="8.6640625" style="14" customWidth="1"/>
    <col min="6" max="6" width="12.6640625" style="14" customWidth="1"/>
    <col min="7" max="13" width="10.6640625" style="14" customWidth="1"/>
    <col min="14" max="14" width="12.6640625" style="14" customWidth="1"/>
    <col min="15" max="15" width="2.6640625" style="14" customWidth="1"/>
    <col min="16" max="16" width="9" style="14" bestFit="1" customWidth="1"/>
    <col min="17" max="17" width="9" style="14" customWidth="1"/>
    <col min="18" max="16384" width="9" style="14"/>
  </cols>
  <sheetData>
    <row r="1" spans="2:14" ht="15.75" customHeight="1" x14ac:dyDescent="0.2">
      <c r="N1" s="87"/>
    </row>
    <row r="2" spans="2:14" ht="24.75" customHeight="1" x14ac:dyDescent="0.2">
      <c r="B2" s="19" t="s">
        <v>24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4" s="15" customFormat="1" ht="15.75" customHeight="1" x14ac:dyDescent="0.2">
      <c r="B3" s="20" t="s">
        <v>4</v>
      </c>
      <c r="C3" s="28" t="s">
        <v>59</v>
      </c>
      <c r="D3" s="28"/>
      <c r="E3" s="28"/>
      <c r="F3" s="47"/>
      <c r="G3" s="47"/>
      <c r="H3" s="61"/>
      <c r="I3" s="61"/>
      <c r="J3" s="61"/>
      <c r="K3" s="61"/>
      <c r="L3" s="61"/>
      <c r="M3" s="61"/>
      <c r="N3" s="61"/>
    </row>
    <row r="4" spans="2:14" s="15" customFormat="1" ht="15.75" customHeight="1" x14ac:dyDescent="0.2">
      <c r="B4" s="20" t="s">
        <v>1</v>
      </c>
      <c r="C4" s="29" t="s">
        <v>0</v>
      </c>
      <c r="D4" s="35"/>
      <c r="E4" s="35"/>
      <c r="F4" s="48"/>
      <c r="G4" s="48"/>
      <c r="H4" s="61"/>
      <c r="I4" s="61"/>
      <c r="J4" s="61"/>
      <c r="K4" s="61"/>
      <c r="L4" s="61"/>
      <c r="M4" s="61"/>
      <c r="N4" s="61"/>
    </row>
    <row r="5" spans="2:14" ht="7.5" customHeight="1" x14ac:dyDescent="0.2">
      <c r="M5" s="2"/>
    </row>
    <row r="6" spans="2:14" ht="15.75" customHeight="1" x14ac:dyDescent="0.2">
      <c r="B6" s="21"/>
      <c r="C6" s="118" t="s">
        <v>26</v>
      </c>
      <c r="D6" s="119"/>
      <c r="E6" s="119"/>
      <c r="F6" s="120"/>
      <c r="G6" s="114" t="s">
        <v>28</v>
      </c>
      <c r="H6" s="115"/>
      <c r="I6" s="115"/>
      <c r="J6" s="115"/>
      <c r="K6" s="115"/>
      <c r="L6" s="115"/>
      <c r="M6" s="115"/>
      <c r="N6" s="88"/>
    </row>
    <row r="7" spans="2:14" ht="15.75" customHeight="1" x14ac:dyDescent="0.2">
      <c r="B7" s="22"/>
      <c r="C7" s="121"/>
      <c r="D7" s="122"/>
      <c r="E7" s="122"/>
      <c r="F7" s="123"/>
      <c r="G7" s="54" t="s">
        <v>13</v>
      </c>
      <c r="H7" s="62"/>
      <c r="I7" s="62"/>
      <c r="J7" s="73" t="s">
        <v>30</v>
      </c>
      <c r="K7" s="62"/>
      <c r="L7" s="62"/>
      <c r="M7" s="124" t="s">
        <v>7</v>
      </c>
      <c r="N7" s="89" t="s">
        <v>27</v>
      </c>
    </row>
    <row r="8" spans="2:14" s="16" customFormat="1" ht="23.85" customHeight="1" x14ac:dyDescent="0.15">
      <c r="B8" s="22" t="s">
        <v>33</v>
      </c>
      <c r="C8" s="30" t="s">
        <v>34</v>
      </c>
      <c r="D8" s="36" t="s">
        <v>35</v>
      </c>
      <c r="E8" s="40" t="s">
        <v>38</v>
      </c>
      <c r="F8" s="49" t="s">
        <v>39</v>
      </c>
      <c r="G8" s="22" t="s">
        <v>40</v>
      </c>
      <c r="H8" s="36" t="s">
        <v>35</v>
      </c>
      <c r="I8" s="25" t="s">
        <v>5</v>
      </c>
      <c r="J8" s="74" t="s">
        <v>40</v>
      </c>
      <c r="K8" s="36" t="s">
        <v>35</v>
      </c>
      <c r="L8" s="25" t="s">
        <v>5</v>
      </c>
      <c r="M8" s="125"/>
      <c r="N8" s="90"/>
    </row>
    <row r="9" spans="2:14" s="17" customFormat="1" ht="15.75" customHeight="1" x14ac:dyDescent="0.2">
      <c r="B9" s="23"/>
      <c r="C9" s="31" t="s">
        <v>25</v>
      </c>
      <c r="D9" s="37" t="s">
        <v>19</v>
      </c>
      <c r="E9" s="41" t="s">
        <v>41</v>
      </c>
      <c r="F9" s="50" t="s">
        <v>42</v>
      </c>
      <c r="G9" s="23" t="s">
        <v>20</v>
      </c>
      <c r="H9" s="37" t="s">
        <v>37</v>
      </c>
      <c r="I9" s="41" t="s">
        <v>42</v>
      </c>
      <c r="J9" s="75" t="s">
        <v>20</v>
      </c>
      <c r="K9" s="37" t="s">
        <v>37</v>
      </c>
      <c r="L9" s="41" t="s">
        <v>42</v>
      </c>
      <c r="M9" s="75" t="s">
        <v>42</v>
      </c>
      <c r="N9" s="91" t="s">
        <v>42</v>
      </c>
    </row>
    <row r="10" spans="2:14" ht="20.100000000000001" customHeight="1" x14ac:dyDescent="0.2">
      <c r="B10" s="107" t="s">
        <v>44</v>
      </c>
      <c r="C10" s="32">
        <v>40</v>
      </c>
      <c r="D10" s="38"/>
      <c r="E10" s="42">
        <v>100</v>
      </c>
      <c r="F10" s="51">
        <f t="shared" ref="F10:F21" si="0">C10*D10*(185-E10)/100</f>
        <v>0</v>
      </c>
      <c r="G10" s="55"/>
      <c r="H10" s="63"/>
      <c r="I10" s="68"/>
      <c r="J10" s="76">
        <v>800</v>
      </c>
      <c r="K10" s="38"/>
      <c r="L10" s="70">
        <f>J10*K10</f>
        <v>0</v>
      </c>
      <c r="M10" s="86">
        <f t="shared" ref="M10:M21" si="1">I10+L10</f>
        <v>0</v>
      </c>
      <c r="N10" s="92">
        <f t="shared" ref="N10:N21" si="2">ROUNDDOWN(F10+M10,0)</f>
        <v>0</v>
      </c>
    </row>
    <row r="11" spans="2:14" ht="20.100000000000001" customHeight="1" x14ac:dyDescent="0.2">
      <c r="B11" s="107" t="s">
        <v>45</v>
      </c>
      <c r="C11" s="32">
        <v>40</v>
      </c>
      <c r="D11" s="38"/>
      <c r="E11" s="42">
        <f t="shared" ref="E11:E21" si="3">$E$10</f>
        <v>100</v>
      </c>
      <c r="F11" s="51">
        <f t="shared" si="0"/>
        <v>0</v>
      </c>
      <c r="G11" s="55"/>
      <c r="H11" s="63"/>
      <c r="I11" s="68"/>
      <c r="J11" s="76">
        <v>800</v>
      </c>
      <c r="K11" s="38"/>
      <c r="L11" s="70">
        <f>J11*K11</f>
        <v>0</v>
      </c>
      <c r="M11" s="86">
        <f t="shared" si="1"/>
        <v>0</v>
      </c>
      <c r="N11" s="92">
        <f t="shared" si="2"/>
        <v>0</v>
      </c>
    </row>
    <row r="12" spans="2:14" ht="20.100000000000001" customHeight="1" x14ac:dyDescent="0.2">
      <c r="B12" s="107" t="s">
        <v>46</v>
      </c>
      <c r="C12" s="32">
        <v>40</v>
      </c>
      <c r="D12" s="38"/>
      <c r="E12" s="42">
        <f t="shared" si="3"/>
        <v>100</v>
      </c>
      <c r="F12" s="51">
        <f t="shared" si="0"/>
        <v>0</v>
      </c>
      <c r="G12" s="55"/>
      <c r="H12" s="63"/>
      <c r="I12" s="68"/>
      <c r="J12" s="76">
        <v>700</v>
      </c>
      <c r="K12" s="38"/>
      <c r="L12" s="70">
        <f>J12*K12</f>
        <v>0</v>
      </c>
      <c r="M12" s="86">
        <f t="shared" si="1"/>
        <v>0</v>
      </c>
      <c r="N12" s="92">
        <f t="shared" si="2"/>
        <v>0</v>
      </c>
    </row>
    <row r="13" spans="2:14" ht="20.100000000000001" customHeight="1" x14ac:dyDescent="0.2">
      <c r="B13" s="107" t="s">
        <v>47</v>
      </c>
      <c r="C13" s="32">
        <v>40</v>
      </c>
      <c r="D13" s="38"/>
      <c r="E13" s="42">
        <f t="shared" si="3"/>
        <v>100</v>
      </c>
      <c r="F13" s="51">
        <f t="shared" si="0"/>
        <v>0</v>
      </c>
      <c r="G13" s="56"/>
      <c r="H13" s="64"/>
      <c r="I13" s="69"/>
      <c r="J13" s="76">
        <v>800</v>
      </c>
      <c r="K13" s="38"/>
      <c r="L13" s="70">
        <f>J13*K13</f>
        <v>0</v>
      </c>
      <c r="M13" s="86">
        <f t="shared" si="1"/>
        <v>0</v>
      </c>
      <c r="N13" s="92">
        <f t="shared" si="2"/>
        <v>0</v>
      </c>
    </row>
    <row r="14" spans="2:14" ht="20.100000000000001" customHeight="1" x14ac:dyDescent="0.2">
      <c r="B14" s="107" t="s">
        <v>48</v>
      </c>
      <c r="C14" s="32">
        <v>40</v>
      </c>
      <c r="D14" s="38"/>
      <c r="E14" s="42">
        <f t="shared" si="3"/>
        <v>100</v>
      </c>
      <c r="F14" s="51">
        <f t="shared" si="0"/>
        <v>0</v>
      </c>
      <c r="G14" s="56"/>
      <c r="H14" s="64"/>
      <c r="I14" s="69"/>
      <c r="J14" s="76">
        <v>800</v>
      </c>
      <c r="K14" s="38"/>
      <c r="L14" s="70">
        <f>J14*K14</f>
        <v>0</v>
      </c>
      <c r="M14" s="86">
        <f t="shared" si="1"/>
        <v>0</v>
      </c>
      <c r="N14" s="92">
        <f t="shared" si="2"/>
        <v>0</v>
      </c>
    </row>
    <row r="15" spans="2:14" ht="20.100000000000001" customHeight="1" x14ac:dyDescent="0.2">
      <c r="B15" s="107" t="s">
        <v>49</v>
      </c>
      <c r="C15" s="32">
        <v>40</v>
      </c>
      <c r="D15" s="38"/>
      <c r="E15" s="42">
        <f t="shared" si="3"/>
        <v>100</v>
      </c>
      <c r="F15" s="51">
        <f t="shared" si="0"/>
        <v>0</v>
      </c>
      <c r="G15" s="57">
        <v>800</v>
      </c>
      <c r="H15" s="38"/>
      <c r="I15" s="70">
        <f>G15*H15</f>
        <v>0</v>
      </c>
      <c r="J15" s="77"/>
      <c r="K15" s="81"/>
      <c r="L15" s="69"/>
      <c r="M15" s="86">
        <f t="shared" si="1"/>
        <v>0</v>
      </c>
      <c r="N15" s="92">
        <f t="shared" si="2"/>
        <v>0</v>
      </c>
    </row>
    <row r="16" spans="2:14" ht="20.100000000000001" customHeight="1" x14ac:dyDescent="0.2">
      <c r="B16" s="107" t="s">
        <v>50</v>
      </c>
      <c r="C16" s="32">
        <v>40</v>
      </c>
      <c r="D16" s="38"/>
      <c r="E16" s="42">
        <f t="shared" si="3"/>
        <v>100</v>
      </c>
      <c r="F16" s="51">
        <f t="shared" si="0"/>
        <v>0</v>
      </c>
      <c r="G16" s="57">
        <v>800</v>
      </c>
      <c r="H16" s="38"/>
      <c r="I16" s="70">
        <f>G16*H16</f>
        <v>0</v>
      </c>
      <c r="J16" s="77"/>
      <c r="K16" s="81"/>
      <c r="L16" s="84"/>
      <c r="M16" s="86">
        <f t="shared" si="1"/>
        <v>0</v>
      </c>
      <c r="N16" s="92">
        <f t="shared" si="2"/>
        <v>0</v>
      </c>
    </row>
    <row r="17" spans="2:14" ht="20.100000000000001" customHeight="1" x14ac:dyDescent="0.2">
      <c r="B17" s="107" t="s">
        <v>51</v>
      </c>
      <c r="C17" s="32">
        <v>40</v>
      </c>
      <c r="D17" s="38"/>
      <c r="E17" s="43">
        <f t="shared" si="3"/>
        <v>100</v>
      </c>
      <c r="F17" s="51">
        <f t="shared" si="0"/>
        <v>0</v>
      </c>
      <c r="G17" s="57">
        <v>800</v>
      </c>
      <c r="H17" s="38"/>
      <c r="I17" s="70">
        <f>G17*H17</f>
        <v>0</v>
      </c>
      <c r="J17" s="78"/>
      <c r="K17" s="64"/>
      <c r="L17" s="85"/>
      <c r="M17" s="86">
        <f t="shared" si="1"/>
        <v>0</v>
      </c>
      <c r="N17" s="92">
        <f t="shared" si="2"/>
        <v>0</v>
      </c>
    </row>
    <row r="18" spans="2:14" ht="20.100000000000001" customHeight="1" x14ac:dyDescent="0.2">
      <c r="B18" s="107" t="s">
        <v>52</v>
      </c>
      <c r="C18" s="32">
        <v>40</v>
      </c>
      <c r="D18" s="38"/>
      <c r="E18" s="44">
        <f t="shared" si="3"/>
        <v>100</v>
      </c>
      <c r="F18" s="51">
        <f t="shared" si="0"/>
        <v>0</v>
      </c>
      <c r="G18" s="55"/>
      <c r="H18" s="63"/>
      <c r="I18" s="68"/>
      <c r="J18" s="76">
        <v>700</v>
      </c>
      <c r="K18" s="38"/>
      <c r="L18" s="70">
        <f>J18*K18</f>
        <v>0</v>
      </c>
      <c r="M18" s="86">
        <f t="shared" si="1"/>
        <v>0</v>
      </c>
      <c r="N18" s="92">
        <f t="shared" si="2"/>
        <v>0</v>
      </c>
    </row>
    <row r="19" spans="2:14" ht="20.100000000000001" customHeight="1" x14ac:dyDescent="0.2">
      <c r="B19" s="107" t="s">
        <v>53</v>
      </c>
      <c r="C19" s="32">
        <v>40</v>
      </c>
      <c r="D19" s="38"/>
      <c r="E19" s="42">
        <f t="shared" si="3"/>
        <v>100</v>
      </c>
      <c r="F19" s="51">
        <f t="shared" si="0"/>
        <v>0</v>
      </c>
      <c r="G19" s="55"/>
      <c r="H19" s="63"/>
      <c r="I19" s="68"/>
      <c r="J19" s="76">
        <v>700</v>
      </c>
      <c r="K19" s="38"/>
      <c r="L19" s="70">
        <f>J19*K19</f>
        <v>0</v>
      </c>
      <c r="M19" s="86">
        <f t="shared" si="1"/>
        <v>0</v>
      </c>
      <c r="N19" s="92">
        <f t="shared" si="2"/>
        <v>0</v>
      </c>
    </row>
    <row r="20" spans="2:14" ht="20.100000000000001" customHeight="1" x14ac:dyDescent="0.2">
      <c r="B20" s="107" t="s">
        <v>54</v>
      </c>
      <c r="C20" s="32">
        <v>40</v>
      </c>
      <c r="D20" s="38"/>
      <c r="E20" s="42">
        <f t="shared" si="3"/>
        <v>100</v>
      </c>
      <c r="F20" s="51">
        <f t="shared" si="0"/>
        <v>0</v>
      </c>
      <c r="G20" s="55"/>
      <c r="H20" s="63"/>
      <c r="I20" s="68"/>
      <c r="J20" s="76">
        <v>900</v>
      </c>
      <c r="K20" s="38"/>
      <c r="L20" s="70">
        <f>J20*K20</f>
        <v>0</v>
      </c>
      <c r="M20" s="86">
        <f t="shared" si="1"/>
        <v>0</v>
      </c>
      <c r="N20" s="92">
        <f t="shared" si="2"/>
        <v>0</v>
      </c>
    </row>
    <row r="21" spans="2:14" ht="20.100000000000001" customHeight="1" x14ac:dyDescent="0.2">
      <c r="B21" s="107" t="s">
        <v>55</v>
      </c>
      <c r="C21" s="32">
        <v>40</v>
      </c>
      <c r="D21" s="38"/>
      <c r="E21" s="45">
        <f t="shared" si="3"/>
        <v>100</v>
      </c>
      <c r="F21" s="51">
        <f t="shared" si="0"/>
        <v>0</v>
      </c>
      <c r="G21" s="58"/>
      <c r="H21" s="65"/>
      <c r="I21" s="71"/>
      <c r="J21" s="79">
        <v>900</v>
      </c>
      <c r="K21" s="38"/>
      <c r="L21" s="70">
        <f>J21*K21</f>
        <v>0</v>
      </c>
      <c r="M21" s="86">
        <f t="shared" si="1"/>
        <v>0</v>
      </c>
      <c r="N21" s="92">
        <f t="shared" si="2"/>
        <v>0</v>
      </c>
    </row>
    <row r="22" spans="2:14" ht="20.100000000000001" customHeight="1" x14ac:dyDescent="0.2">
      <c r="B22" s="24" t="s">
        <v>14</v>
      </c>
      <c r="C22" s="33"/>
      <c r="D22" s="39"/>
      <c r="E22" s="46"/>
      <c r="F22" s="52"/>
      <c r="G22" s="59">
        <f>SUM(G10:G21)</f>
        <v>2400</v>
      </c>
      <c r="H22" s="66"/>
      <c r="I22" s="72"/>
      <c r="J22" s="80">
        <f>SUM(J10:J21)</f>
        <v>7100</v>
      </c>
      <c r="K22" s="82"/>
      <c r="L22" s="116" t="s">
        <v>9</v>
      </c>
      <c r="M22" s="117"/>
      <c r="N22" s="93">
        <f>SUM(N10:N21)</f>
        <v>0</v>
      </c>
    </row>
    <row r="23" spans="2:14" ht="9" customHeight="1" x14ac:dyDescent="0.2">
      <c r="B23" s="25"/>
      <c r="C23" s="34"/>
      <c r="D23" s="34"/>
      <c r="E23" s="34"/>
      <c r="F23" s="53"/>
      <c r="G23" s="60"/>
      <c r="H23" s="67"/>
      <c r="I23" s="67"/>
      <c r="J23" s="60"/>
      <c r="K23" s="83"/>
      <c r="L23" s="67"/>
      <c r="M23" s="67"/>
      <c r="N23" s="67"/>
    </row>
    <row r="24" spans="2:14" ht="9" customHeight="1" x14ac:dyDescent="0.2"/>
    <row r="25" spans="2:14" s="18" customFormat="1" ht="6" customHeight="1" x14ac:dyDescent="0.2">
      <c r="B25" s="26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  <c r="N25" s="97"/>
    </row>
    <row r="26" spans="2:14" ht="15.75" customHeight="1" x14ac:dyDescent="0.2">
      <c r="B26" s="98" t="s">
        <v>11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101"/>
    </row>
    <row r="27" spans="2:14" ht="6" customHeight="1" x14ac:dyDescent="0.2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101"/>
    </row>
    <row r="28" spans="2:14" ht="15.75" customHeight="1" x14ac:dyDescent="0.2">
      <c r="B28" s="27" t="s">
        <v>10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2"/>
    </row>
    <row r="29" spans="2:14" ht="6" customHeight="1" x14ac:dyDescent="0.2">
      <c r="B29" s="27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00"/>
      <c r="N29" s="101"/>
    </row>
    <row r="30" spans="2:14" ht="15.75" customHeight="1" x14ac:dyDescent="0.2">
      <c r="B30" s="27" t="s">
        <v>29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1"/>
    </row>
    <row r="31" spans="2:14" ht="6" customHeight="1" x14ac:dyDescent="0.2">
      <c r="B31" s="27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101"/>
    </row>
    <row r="32" spans="2:14" ht="15.75" customHeight="1" x14ac:dyDescent="0.2">
      <c r="B32" s="27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2"/>
    </row>
    <row r="33" spans="2:14" ht="15.75" customHeight="1" x14ac:dyDescent="0.2"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2"/>
    </row>
    <row r="34" spans="2:14" ht="15.75" customHeight="1" x14ac:dyDescent="0.2">
      <c r="B34" s="27" t="s">
        <v>43</v>
      </c>
      <c r="C34" s="99" t="s">
        <v>56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2"/>
    </row>
    <row r="35" spans="2:14" ht="6" customHeight="1" x14ac:dyDescent="0.2">
      <c r="B35" s="27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00"/>
      <c r="N35" s="101"/>
    </row>
    <row r="36" spans="2:14" ht="15.75" customHeight="1" x14ac:dyDescent="0.2">
      <c r="B36" s="27" t="s">
        <v>30</v>
      </c>
      <c r="C36" s="99" t="s">
        <v>57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2"/>
    </row>
    <row r="37" spans="2:14" ht="15.75" customHeight="1" x14ac:dyDescent="0.2"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2"/>
    </row>
    <row r="38" spans="2:14" ht="15.75" customHeight="1" x14ac:dyDescent="0.2">
      <c r="B38" s="98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2"/>
    </row>
    <row r="39" spans="2:14" ht="6" customHeight="1" x14ac:dyDescent="0.2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  <c r="N39" s="106"/>
    </row>
  </sheetData>
  <mergeCells count="4">
    <mergeCell ref="G6:M6"/>
    <mergeCell ref="L22:M22"/>
    <mergeCell ref="C6:F7"/>
    <mergeCell ref="M7:M8"/>
  </mergeCells>
  <phoneticPr fontId="20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39"/>
  <sheetViews>
    <sheetView workbookViewId="0">
      <selection activeCell="K18" sqref="K18"/>
    </sheetView>
  </sheetViews>
  <sheetFormatPr defaultColWidth="9" defaultRowHeight="15.75" customHeight="1" x14ac:dyDescent="0.2"/>
  <cols>
    <col min="1" max="1" width="2.6640625" style="14" customWidth="1"/>
    <col min="2" max="2" width="11.6640625" style="14" customWidth="1"/>
    <col min="3" max="4" width="10.6640625" style="14" customWidth="1"/>
    <col min="5" max="5" width="8.6640625" style="14" customWidth="1"/>
    <col min="6" max="6" width="12.6640625" style="14" customWidth="1"/>
    <col min="7" max="13" width="10.6640625" style="14" customWidth="1"/>
    <col min="14" max="14" width="12.6640625" style="14" customWidth="1"/>
    <col min="15" max="15" width="2.6640625" style="14" customWidth="1"/>
    <col min="16" max="16" width="9" style="14" bestFit="1" customWidth="1"/>
    <col min="17" max="17" width="9" style="14" customWidth="1"/>
    <col min="18" max="16384" width="9" style="14"/>
  </cols>
  <sheetData>
    <row r="1" spans="2:14" ht="15.75" customHeight="1" x14ac:dyDescent="0.2">
      <c r="N1" s="87"/>
    </row>
    <row r="2" spans="2:14" ht="24.75" customHeight="1" x14ac:dyDescent="0.2">
      <c r="B2" s="19" t="s">
        <v>24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4" s="15" customFormat="1" ht="15.75" customHeight="1" x14ac:dyDescent="0.2">
      <c r="B3" s="20" t="s">
        <v>4</v>
      </c>
      <c r="C3" s="28" t="s">
        <v>59</v>
      </c>
      <c r="D3" s="28"/>
      <c r="E3" s="28"/>
      <c r="F3" s="47"/>
      <c r="G3" s="47"/>
      <c r="H3" s="61"/>
      <c r="I3" s="61"/>
      <c r="J3" s="61"/>
      <c r="K3" s="61"/>
      <c r="L3" s="61"/>
      <c r="M3" s="61"/>
      <c r="N3" s="61"/>
    </row>
    <row r="4" spans="2:14" s="15" customFormat="1" ht="15.75" customHeight="1" x14ac:dyDescent="0.2">
      <c r="B4" s="20" t="s">
        <v>1</v>
      </c>
      <c r="C4" s="29" t="s">
        <v>3</v>
      </c>
      <c r="D4" s="35"/>
      <c r="E4" s="35"/>
      <c r="F4" s="48"/>
      <c r="G4" s="48"/>
      <c r="H4" s="61"/>
      <c r="I4" s="61"/>
      <c r="J4" s="61"/>
      <c r="K4" s="61"/>
      <c r="L4" s="61"/>
      <c r="M4" s="61"/>
      <c r="N4" s="61"/>
    </row>
    <row r="5" spans="2:14" ht="7.5" customHeight="1" x14ac:dyDescent="0.2">
      <c r="M5" s="2"/>
    </row>
    <row r="6" spans="2:14" ht="15.75" customHeight="1" x14ac:dyDescent="0.2">
      <c r="B6" s="21"/>
      <c r="C6" s="118" t="s">
        <v>26</v>
      </c>
      <c r="D6" s="119"/>
      <c r="E6" s="119"/>
      <c r="F6" s="120"/>
      <c r="G6" s="114" t="s">
        <v>28</v>
      </c>
      <c r="H6" s="115"/>
      <c r="I6" s="115"/>
      <c r="J6" s="115"/>
      <c r="K6" s="115"/>
      <c r="L6" s="115"/>
      <c r="M6" s="115"/>
      <c r="N6" s="88"/>
    </row>
    <row r="7" spans="2:14" ht="15.75" customHeight="1" x14ac:dyDescent="0.2">
      <c r="B7" s="22"/>
      <c r="C7" s="121"/>
      <c r="D7" s="122"/>
      <c r="E7" s="122"/>
      <c r="F7" s="123"/>
      <c r="G7" s="54" t="s">
        <v>13</v>
      </c>
      <c r="H7" s="62"/>
      <c r="I7" s="62"/>
      <c r="J7" s="73" t="s">
        <v>30</v>
      </c>
      <c r="K7" s="62"/>
      <c r="L7" s="62"/>
      <c r="M7" s="124" t="s">
        <v>7</v>
      </c>
      <c r="N7" s="89" t="s">
        <v>27</v>
      </c>
    </row>
    <row r="8" spans="2:14" s="16" customFormat="1" ht="23.85" customHeight="1" x14ac:dyDescent="0.15">
      <c r="B8" s="22" t="s">
        <v>33</v>
      </c>
      <c r="C8" s="30" t="s">
        <v>34</v>
      </c>
      <c r="D8" s="36" t="s">
        <v>35</v>
      </c>
      <c r="E8" s="40" t="s">
        <v>38</v>
      </c>
      <c r="F8" s="49" t="s">
        <v>39</v>
      </c>
      <c r="G8" s="22" t="s">
        <v>40</v>
      </c>
      <c r="H8" s="36" t="s">
        <v>35</v>
      </c>
      <c r="I8" s="25" t="s">
        <v>5</v>
      </c>
      <c r="J8" s="74" t="s">
        <v>40</v>
      </c>
      <c r="K8" s="36" t="s">
        <v>35</v>
      </c>
      <c r="L8" s="25" t="s">
        <v>5</v>
      </c>
      <c r="M8" s="125"/>
      <c r="N8" s="90"/>
    </row>
    <row r="9" spans="2:14" s="17" customFormat="1" ht="15.75" customHeight="1" x14ac:dyDescent="0.2">
      <c r="B9" s="23"/>
      <c r="C9" s="31" t="s">
        <v>25</v>
      </c>
      <c r="D9" s="37" t="s">
        <v>19</v>
      </c>
      <c r="E9" s="41" t="s">
        <v>41</v>
      </c>
      <c r="F9" s="50" t="s">
        <v>42</v>
      </c>
      <c r="G9" s="23" t="s">
        <v>20</v>
      </c>
      <c r="H9" s="37" t="s">
        <v>37</v>
      </c>
      <c r="I9" s="41" t="s">
        <v>42</v>
      </c>
      <c r="J9" s="75" t="s">
        <v>20</v>
      </c>
      <c r="K9" s="37" t="s">
        <v>37</v>
      </c>
      <c r="L9" s="41" t="s">
        <v>42</v>
      </c>
      <c r="M9" s="75" t="s">
        <v>42</v>
      </c>
      <c r="N9" s="91" t="s">
        <v>42</v>
      </c>
    </row>
    <row r="10" spans="2:14" ht="20.100000000000001" customHeight="1" x14ac:dyDescent="0.2">
      <c r="B10" s="107" t="s">
        <v>44</v>
      </c>
      <c r="C10" s="32">
        <v>68</v>
      </c>
      <c r="D10" s="38"/>
      <c r="E10" s="42">
        <v>100</v>
      </c>
      <c r="F10" s="51">
        <f t="shared" ref="F10:F21" si="0">C10*D10*(185-E10)/100</f>
        <v>0</v>
      </c>
      <c r="G10" s="55"/>
      <c r="H10" s="63"/>
      <c r="I10" s="68"/>
      <c r="J10" s="76">
        <v>900</v>
      </c>
      <c r="K10" s="38"/>
      <c r="L10" s="70">
        <f>J10*K10</f>
        <v>0</v>
      </c>
      <c r="M10" s="86">
        <f t="shared" ref="M10:M21" si="1">I10+L10</f>
        <v>0</v>
      </c>
      <c r="N10" s="92">
        <f t="shared" ref="N10:N21" si="2">ROUNDDOWN(F10+M10,0)</f>
        <v>0</v>
      </c>
    </row>
    <row r="11" spans="2:14" ht="20.100000000000001" customHeight="1" x14ac:dyDescent="0.2">
      <c r="B11" s="107" t="s">
        <v>45</v>
      </c>
      <c r="C11" s="32">
        <v>68</v>
      </c>
      <c r="D11" s="38"/>
      <c r="E11" s="42">
        <f t="shared" ref="E11:E21" si="3">$E$10</f>
        <v>100</v>
      </c>
      <c r="F11" s="51">
        <f t="shared" si="0"/>
        <v>0</v>
      </c>
      <c r="G11" s="55"/>
      <c r="H11" s="63"/>
      <c r="I11" s="68"/>
      <c r="J11" s="76">
        <v>900</v>
      </c>
      <c r="K11" s="38"/>
      <c r="L11" s="70">
        <f>J11*K11</f>
        <v>0</v>
      </c>
      <c r="M11" s="86">
        <f t="shared" si="1"/>
        <v>0</v>
      </c>
      <c r="N11" s="92">
        <f t="shared" si="2"/>
        <v>0</v>
      </c>
    </row>
    <row r="12" spans="2:14" ht="20.100000000000001" customHeight="1" x14ac:dyDescent="0.2">
      <c r="B12" s="107" t="s">
        <v>46</v>
      </c>
      <c r="C12" s="32">
        <v>68</v>
      </c>
      <c r="D12" s="38"/>
      <c r="E12" s="42">
        <f t="shared" si="3"/>
        <v>100</v>
      </c>
      <c r="F12" s="51">
        <f t="shared" si="0"/>
        <v>0</v>
      </c>
      <c r="G12" s="55"/>
      <c r="H12" s="63"/>
      <c r="I12" s="68"/>
      <c r="J12" s="76">
        <v>800</v>
      </c>
      <c r="K12" s="38"/>
      <c r="L12" s="70">
        <f>J12*K12</f>
        <v>0</v>
      </c>
      <c r="M12" s="86">
        <f t="shared" si="1"/>
        <v>0</v>
      </c>
      <c r="N12" s="92">
        <f t="shared" si="2"/>
        <v>0</v>
      </c>
    </row>
    <row r="13" spans="2:14" ht="20.100000000000001" customHeight="1" x14ac:dyDescent="0.2">
      <c r="B13" s="107" t="s">
        <v>47</v>
      </c>
      <c r="C13" s="32">
        <v>68</v>
      </c>
      <c r="D13" s="38"/>
      <c r="E13" s="42">
        <f t="shared" si="3"/>
        <v>100</v>
      </c>
      <c r="F13" s="51">
        <f t="shared" si="0"/>
        <v>0</v>
      </c>
      <c r="G13" s="56"/>
      <c r="H13" s="64"/>
      <c r="I13" s="69"/>
      <c r="J13" s="76">
        <v>1000</v>
      </c>
      <c r="K13" s="38"/>
      <c r="L13" s="70">
        <f>J13*K13</f>
        <v>0</v>
      </c>
      <c r="M13" s="86">
        <f t="shared" si="1"/>
        <v>0</v>
      </c>
      <c r="N13" s="92">
        <f t="shared" si="2"/>
        <v>0</v>
      </c>
    </row>
    <row r="14" spans="2:14" ht="20.100000000000001" customHeight="1" x14ac:dyDescent="0.2">
      <c r="B14" s="107" t="s">
        <v>48</v>
      </c>
      <c r="C14" s="32">
        <v>68</v>
      </c>
      <c r="D14" s="38"/>
      <c r="E14" s="42">
        <f t="shared" si="3"/>
        <v>100</v>
      </c>
      <c r="F14" s="51">
        <f t="shared" si="0"/>
        <v>0</v>
      </c>
      <c r="G14" s="56"/>
      <c r="H14" s="64"/>
      <c r="I14" s="69"/>
      <c r="J14" s="76">
        <v>700</v>
      </c>
      <c r="K14" s="38"/>
      <c r="L14" s="70">
        <f>J14*K14</f>
        <v>0</v>
      </c>
      <c r="M14" s="86">
        <f t="shared" si="1"/>
        <v>0</v>
      </c>
      <c r="N14" s="92">
        <f t="shared" si="2"/>
        <v>0</v>
      </c>
    </row>
    <row r="15" spans="2:14" ht="20.100000000000001" customHeight="1" x14ac:dyDescent="0.2">
      <c r="B15" s="107" t="s">
        <v>49</v>
      </c>
      <c r="C15" s="32">
        <v>68</v>
      </c>
      <c r="D15" s="38"/>
      <c r="E15" s="42">
        <f t="shared" si="3"/>
        <v>100</v>
      </c>
      <c r="F15" s="51">
        <f t="shared" si="0"/>
        <v>0</v>
      </c>
      <c r="G15" s="57">
        <v>800</v>
      </c>
      <c r="H15" s="38"/>
      <c r="I15" s="70">
        <f>G15*H15</f>
        <v>0</v>
      </c>
      <c r="J15" s="77"/>
      <c r="K15" s="81"/>
      <c r="L15" s="69"/>
      <c r="M15" s="86">
        <f t="shared" si="1"/>
        <v>0</v>
      </c>
      <c r="N15" s="92">
        <f t="shared" si="2"/>
        <v>0</v>
      </c>
    </row>
    <row r="16" spans="2:14" ht="20.100000000000001" customHeight="1" x14ac:dyDescent="0.2">
      <c r="B16" s="107" t="s">
        <v>50</v>
      </c>
      <c r="C16" s="32">
        <v>68</v>
      </c>
      <c r="D16" s="38"/>
      <c r="E16" s="42">
        <f t="shared" si="3"/>
        <v>100</v>
      </c>
      <c r="F16" s="51">
        <f t="shared" si="0"/>
        <v>0</v>
      </c>
      <c r="G16" s="57">
        <v>800</v>
      </c>
      <c r="H16" s="38"/>
      <c r="I16" s="70">
        <f>G16*H16</f>
        <v>0</v>
      </c>
      <c r="J16" s="77"/>
      <c r="K16" s="81"/>
      <c r="L16" s="84"/>
      <c r="M16" s="86">
        <f t="shared" si="1"/>
        <v>0</v>
      </c>
      <c r="N16" s="92">
        <f t="shared" si="2"/>
        <v>0</v>
      </c>
    </row>
    <row r="17" spans="2:14" ht="20.100000000000001" customHeight="1" x14ac:dyDescent="0.2">
      <c r="B17" s="107" t="s">
        <v>51</v>
      </c>
      <c r="C17" s="32">
        <v>68</v>
      </c>
      <c r="D17" s="38"/>
      <c r="E17" s="43">
        <f t="shared" si="3"/>
        <v>100</v>
      </c>
      <c r="F17" s="51">
        <f t="shared" si="0"/>
        <v>0</v>
      </c>
      <c r="G17" s="57">
        <v>1200</v>
      </c>
      <c r="H17" s="38"/>
      <c r="I17" s="70">
        <f>G17*H17</f>
        <v>0</v>
      </c>
      <c r="J17" s="78"/>
      <c r="K17" s="64"/>
      <c r="L17" s="85"/>
      <c r="M17" s="86">
        <f t="shared" si="1"/>
        <v>0</v>
      </c>
      <c r="N17" s="92">
        <f t="shared" si="2"/>
        <v>0</v>
      </c>
    </row>
    <row r="18" spans="2:14" ht="20.100000000000001" customHeight="1" x14ac:dyDescent="0.2">
      <c r="B18" s="107" t="s">
        <v>52</v>
      </c>
      <c r="C18" s="32">
        <v>68</v>
      </c>
      <c r="D18" s="38"/>
      <c r="E18" s="44">
        <f t="shared" si="3"/>
        <v>100</v>
      </c>
      <c r="F18" s="51">
        <f t="shared" si="0"/>
        <v>0</v>
      </c>
      <c r="G18" s="55"/>
      <c r="H18" s="63"/>
      <c r="I18" s="68"/>
      <c r="J18" s="94">
        <v>1000</v>
      </c>
      <c r="K18" s="38"/>
      <c r="L18" s="70">
        <f>J18*K18</f>
        <v>0</v>
      </c>
      <c r="M18" s="86">
        <f t="shared" si="1"/>
        <v>0</v>
      </c>
      <c r="N18" s="92">
        <f t="shared" si="2"/>
        <v>0</v>
      </c>
    </row>
    <row r="19" spans="2:14" ht="20.100000000000001" customHeight="1" x14ac:dyDescent="0.2">
      <c r="B19" s="107" t="s">
        <v>53</v>
      </c>
      <c r="C19" s="32">
        <v>68</v>
      </c>
      <c r="D19" s="38"/>
      <c r="E19" s="42">
        <f t="shared" si="3"/>
        <v>100</v>
      </c>
      <c r="F19" s="51">
        <f t="shared" si="0"/>
        <v>0</v>
      </c>
      <c r="G19" s="55"/>
      <c r="H19" s="63"/>
      <c r="I19" s="68"/>
      <c r="J19" s="94">
        <v>900</v>
      </c>
      <c r="K19" s="38"/>
      <c r="L19" s="70">
        <f>J19*K19</f>
        <v>0</v>
      </c>
      <c r="M19" s="86">
        <f t="shared" si="1"/>
        <v>0</v>
      </c>
      <c r="N19" s="92">
        <f t="shared" si="2"/>
        <v>0</v>
      </c>
    </row>
    <row r="20" spans="2:14" ht="20.100000000000001" customHeight="1" x14ac:dyDescent="0.2">
      <c r="B20" s="107" t="s">
        <v>54</v>
      </c>
      <c r="C20" s="32">
        <v>68</v>
      </c>
      <c r="D20" s="38"/>
      <c r="E20" s="42">
        <f t="shared" si="3"/>
        <v>100</v>
      </c>
      <c r="F20" s="51">
        <f t="shared" si="0"/>
        <v>0</v>
      </c>
      <c r="G20" s="55"/>
      <c r="H20" s="63"/>
      <c r="I20" s="68"/>
      <c r="J20" s="94">
        <v>900</v>
      </c>
      <c r="K20" s="38"/>
      <c r="L20" s="70">
        <f>J20*K20</f>
        <v>0</v>
      </c>
      <c r="M20" s="86">
        <f t="shared" si="1"/>
        <v>0</v>
      </c>
      <c r="N20" s="92">
        <f t="shared" si="2"/>
        <v>0</v>
      </c>
    </row>
    <row r="21" spans="2:14" ht="20.100000000000001" customHeight="1" x14ac:dyDescent="0.2">
      <c r="B21" s="107" t="s">
        <v>55</v>
      </c>
      <c r="C21" s="32">
        <v>68</v>
      </c>
      <c r="D21" s="38"/>
      <c r="E21" s="45">
        <f t="shared" si="3"/>
        <v>100</v>
      </c>
      <c r="F21" s="51">
        <f t="shared" si="0"/>
        <v>0</v>
      </c>
      <c r="G21" s="58"/>
      <c r="H21" s="65"/>
      <c r="I21" s="71"/>
      <c r="J21" s="94">
        <v>1000</v>
      </c>
      <c r="K21" s="38"/>
      <c r="L21" s="70">
        <f>J21*K21</f>
        <v>0</v>
      </c>
      <c r="M21" s="86">
        <f t="shared" si="1"/>
        <v>0</v>
      </c>
      <c r="N21" s="92">
        <f t="shared" si="2"/>
        <v>0</v>
      </c>
    </row>
    <row r="22" spans="2:14" ht="20.100000000000001" customHeight="1" x14ac:dyDescent="0.2">
      <c r="B22" s="24" t="s">
        <v>14</v>
      </c>
      <c r="C22" s="33"/>
      <c r="D22" s="39"/>
      <c r="E22" s="46"/>
      <c r="F22" s="52"/>
      <c r="G22" s="59">
        <f>SUM(G10:G21)</f>
        <v>2800</v>
      </c>
      <c r="H22" s="66"/>
      <c r="I22" s="72"/>
      <c r="J22" s="80">
        <f>SUM(J10:J21)</f>
        <v>8100</v>
      </c>
      <c r="K22" s="82"/>
      <c r="L22" s="116" t="s">
        <v>9</v>
      </c>
      <c r="M22" s="117"/>
      <c r="N22" s="93">
        <f>SUM(N10:N21)</f>
        <v>0</v>
      </c>
    </row>
    <row r="23" spans="2:14" ht="9" customHeight="1" x14ac:dyDescent="0.2">
      <c r="B23" s="25"/>
      <c r="C23" s="34"/>
      <c r="D23" s="34"/>
      <c r="E23" s="34"/>
      <c r="F23" s="53"/>
      <c r="G23" s="60"/>
      <c r="H23" s="67"/>
      <c r="I23" s="67"/>
      <c r="J23" s="60"/>
      <c r="K23" s="83"/>
      <c r="L23" s="67"/>
      <c r="M23" s="67"/>
      <c r="N23" s="67"/>
    </row>
    <row r="24" spans="2:14" ht="9" customHeight="1" x14ac:dyDescent="0.2"/>
    <row r="25" spans="2:14" s="18" customFormat="1" ht="6" customHeight="1" x14ac:dyDescent="0.2">
      <c r="B25" s="26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  <c r="N25" s="97"/>
    </row>
    <row r="26" spans="2:14" ht="15.75" customHeight="1" x14ac:dyDescent="0.2">
      <c r="B26" s="98" t="s">
        <v>11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101"/>
    </row>
    <row r="27" spans="2:14" ht="6" customHeight="1" x14ac:dyDescent="0.2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101"/>
    </row>
    <row r="28" spans="2:14" ht="15.75" customHeight="1" x14ac:dyDescent="0.2">
      <c r="B28" s="27" t="s">
        <v>10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2"/>
    </row>
    <row r="29" spans="2:14" ht="6" customHeight="1" x14ac:dyDescent="0.2">
      <c r="B29" s="27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00"/>
      <c r="N29" s="101"/>
    </row>
    <row r="30" spans="2:14" ht="15.75" customHeight="1" x14ac:dyDescent="0.2">
      <c r="B30" s="27" t="s">
        <v>29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1"/>
    </row>
    <row r="31" spans="2:14" ht="6" customHeight="1" x14ac:dyDescent="0.2">
      <c r="B31" s="27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101"/>
    </row>
    <row r="32" spans="2:14" ht="15.75" customHeight="1" x14ac:dyDescent="0.2">
      <c r="B32" s="27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2"/>
    </row>
    <row r="33" spans="2:14" ht="15.75" customHeight="1" x14ac:dyDescent="0.2"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2"/>
    </row>
    <row r="34" spans="2:14" ht="15.75" customHeight="1" x14ac:dyDescent="0.2">
      <c r="B34" s="27" t="s">
        <v>43</v>
      </c>
      <c r="C34" s="99" t="s">
        <v>56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2"/>
    </row>
    <row r="35" spans="2:14" ht="6" customHeight="1" x14ac:dyDescent="0.2">
      <c r="B35" s="27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00"/>
      <c r="N35" s="101"/>
    </row>
    <row r="36" spans="2:14" ht="15.75" customHeight="1" x14ac:dyDescent="0.2">
      <c r="B36" s="27" t="s">
        <v>30</v>
      </c>
      <c r="C36" s="99" t="s">
        <v>57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2"/>
    </row>
    <row r="37" spans="2:14" ht="15.75" customHeight="1" x14ac:dyDescent="0.2"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2"/>
    </row>
    <row r="38" spans="2:14" ht="15.75" customHeight="1" x14ac:dyDescent="0.2">
      <c r="B38" s="98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2"/>
    </row>
    <row r="39" spans="2:14" ht="6" customHeight="1" x14ac:dyDescent="0.2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  <c r="N39" s="106"/>
    </row>
  </sheetData>
  <mergeCells count="4">
    <mergeCell ref="G6:M6"/>
    <mergeCell ref="L22:M22"/>
    <mergeCell ref="C6:F7"/>
    <mergeCell ref="M7:M8"/>
  </mergeCells>
  <phoneticPr fontId="20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39"/>
  <sheetViews>
    <sheetView workbookViewId="0">
      <selection activeCell="K18" sqref="K18"/>
    </sheetView>
  </sheetViews>
  <sheetFormatPr defaultColWidth="9" defaultRowHeight="15.75" customHeight="1" x14ac:dyDescent="0.2"/>
  <cols>
    <col min="1" max="1" width="2.6640625" style="14" customWidth="1"/>
    <col min="2" max="2" width="11.6640625" style="14" customWidth="1"/>
    <col min="3" max="4" width="10.6640625" style="14" customWidth="1"/>
    <col min="5" max="5" width="8.6640625" style="14" customWidth="1"/>
    <col min="6" max="6" width="12.6640625" style="14" customWidth="1"/>
    <col min="7" max="13" width="10.6640625" style="14" customWidth="1"/>
    <col min="14" max="14" width="12.6640625" style="14" customWidth="1"/>
    <col min="15" max="15" width="2.6640625" style="14" customWidth="1"/>
    <col min="16" max="16" width="9" style="14" bestFit="1" customWidth="1"/>
    <col min="17" max="17" width="9" style="14" customWidth="1"/>
    <col min="18" max="16384" width="9" style="14"/>
  </cols>
  <sheetData>
    <row r="1" spans="2:14" ht="15.75" customHeight="1" x14ac:dyDescent="0.2">
      <c r="N1" s="87"/>
    </row>
    <row r="2" spans="2:14" ht="24.75" customHeight="1" x14ac:dyDescent="0.2">
      <c r="B2" s="19" t="s">
        <v>24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4" s="15" customFormat="1" ht="15.75" customHeight="1" x14ac:dyDescent="0.2">
      <c r="B3" s="20" t="s">
        <v>4</v>
      </c>
      <c r="C3" s="28" t="s">
        <v>59</v>
      </c>
      <c r="D3" s="28"/>
      <c r="E3" s="28"/>
      <c r="F3" s="47"/>
      <c r="G3" s="47"/>
      <c r="H3" s="61"/>
      <c r="I3" s="61"/>
      <c r="J3" s="61"/>
      <c r="K3" s="61"/>
      <c r="L3" s="61"/>
      <c r="M3" s="61"/>
      <c r="N3" s="61"/>
    </row>
    <row r="4" spans="2:14" s="15" customFormat="1" ht="15.75" customHeight="1" x14ac:dyDescent="0.2">
      <c r="B4" s="20" t="s">
        <v>1</v>
      </c>
      <c r="C4" s="29" t="s">
        <v>6</v>
      </c>
      <c r="D4" s="35"/>
      <c r="E4" s="35"/>
      <c r="F4" s="48"/>
      <c r="G4" s="48"/>
      <c r="H4" s="61"/>
      <c r="I4" s="61"/>
      <c r="J4" s="61"/>
      <c r="K4" s="61"/>
      <c r="L4" s="61"/>
      <c r="M4" s="61"/>
      <c r="N4" s="61"/>
    </row>
    <row r="5" spans="2:14" ht="7.5" customHeight="1" x14ac:dyDescent="0.2">
      <c r="M5" s="2"/>
    </row>
    <row r="6" spans="2:14" ht="15.75" customHeight="1" x14ac:dyDescent="0.2">
      <c r="B6" s="21"/>
      <c r="C6" s="118" t="s">
        <v>26</v>
      </c>
      <c r="D6" s="119"/>
      <c r="E6" s="119"/>
      <c r="F6" s="120"/>
      <c r="G6" s="114" t="s">
        <v>28</v>
      </c>
      <c r="H6" s="115"/>
      <c r="I6" s="115"/>
      <c r="J6" s="115"/>
      <c r="K6" s="115"/>
      <c r="L6" s="115"/>
      <c r="M6" s="115"/>
      <c r="N6" s="88"/>
    </row>
    <row r="7" spans="2:14" ht="15.75" customHeight="1" x14ac:dyDescent="0.2">
      <c r="B7" s="22"/>
      <c r="C7" s="121"/>
      <c r="D7" s="122"/>
      <c r="E7" s="122"/>
      <c r="F7" s="123"/>
      <c r="G7" s="54" t="s">
        <v>13</v>
      </c>
      <c r="H7" s="62"/>
      <c r="I7" s="62"/>
      <c r="J7" s="73" t="s">
        <v>30</v>
      </c>
      <c r="K7" s="62"/>
      <c r="L7" s="62"/>
      <c r="M7" s="124" t="s">
        <v>7</v>
      </c>
      <c r="N7" s="89" t="s">
        <v>27</v>
      </c>
    </row>
    <row r="8" spans="2:14" s="16" customFormat="1" ht="23.85" customHeight="1" x14ac:dyDescent="0.15">
      <c r="B8" s="22" t="s">
        <v>33</v>
      </c>
      <c r="C8" s="30" t="s">
        <v>34</v>
      </c>
      <c r="D8" s="36" t="s">
        <v>35</v>
      </c>
      <c r="E8" s="40" t="s">
        <v>38</v>
      </c>
      <c r="F8" s="49" t="s">
        <v>39</v>
      </c>
      <c r="G8" s="22" t="s">
        <v>40</v>
      </c>
      <c r="H8" s="36" t="s">
        <v>35</v>
      </c>
      <c r="I8" s="25" t="s">
        <v>5</v>
      </c>
      <c r="J8" s="74" t="s">
        <v>40</v>
      </c>
      <c r="K8" s="36" t="s">
        <v>35</v>
      </c>
      <c r="L8" s="25" t="s">
        <v>5</v>
      </c>
      <c r="M8" s="125"/>
      <c r="N8" s="90"/>
    </row>
    <row r="9" spans="2:14" s="17" customFormat="1" ht="15.75" customHeight="1" x14ac:dyDescent="0.2">
      <c r="B9" s="23"/>
      <c r="C9" s="31" t="s">
        <v>25</v>
      </c>
      <c r="D9" s="37" t="s">
        <v>19</v>
      </c>
      <c r="E9" s="41" t="s">
        <v>41</v>
      </c>
      <c r="F9" s="50" t="s">
        <v>42</v>
      </c>
      <c r="G9" s="23" t="s">
        <v>20</v>
      </c>
      <c r="H9" s="37" t="s">
        <v>37</v>
      </c>
      <c r="I9" s="41" t="s">
        <v>42</v>
      </c>
      <c r="J9" s="75" t="s">
        <v>20</v>
      </c>
      <c r="K9" s="37" t="s">
        <v>37</v>
      </c>
      <c r="L9" s="41" t="s">
        <v>42</v>
      </c>
      <c r="M9" s="75" t="s">
        <v>42</v>
      </c>
      <c r="N9" s="91" t="s">
        <v>42</v>
      </c>
    </row>
    <row r="10" spans="2:14" ht="20.100000000000001" customHeight="1" x14ac:dyDescent="0.2">
      <c r="B10" s="107" t="s">
        <v>44</v>
      </c>
      <c r="C10" s="32">
        <v>66</v>
      </c>
      <c r="D10" s="38"/>
      <c r="E10" s="42">
        <v>100</v>
      </c>
      <c r="F10" s="51">
        <f t="shared" ref="F10:F21" si="0">C10*D10*(185-E10)/100</f>
        <v>0</v>
      </c>
      <c r="G10" s="55"/>
      <c r="H10" s="63"/>
      <c r="I10" s="68"/>
      <c r="J10" s="76">
        <v>700</v>
      </c>
      <c r="K10" s="38"/>
      <c r="L10" s="70">
        <f>J10*K10</f>
        <v>0</v>
      </c>
      <c r="M10" s="86">
        <f t="shared" ref="M10:M21" si="1">I10+L10</f>
        <v>0</v>
      </c>
      <c r="N10" s="92">
        <f t="shared" ref="N10:N21" si="2">ROUNDDOWN(F10+M10,0)</f>
        <v>0</v>
      </c>
    </row>
    <row r="11" spans="2:14" ht="20.100000000000001" customHeight="1" x14ac:dyDescent="0.2">
      <c r="B11" s="107" t="s">
        <v>45</v>
      </c>
      <c r="C11" s="32">
        <v>66</v>
      </c>
      <c r="D11" s="38"/>
      <c r="E11" s="42">
        <f t="shared" ref="E11:E21" si="3">$E$10</f>
        <v>100</v>
      </c>
      <c r="F11" s="51">
        <f t="shared" si="0"/>
        <v>0</v>
      </c>
      <c r="G11" s="55"/>
      <c r="H11" s="63"/>
      <c r="I11" s="68"/>
      <c r="J11" s="76">
        <v>700</v>
      </c>
      <c r="K11" s="38"/>
      <c r="L11" s="70">
        <f>J11*K11</f>
        <v>0</v>
      </c>
      <c r="M11" s="86">
        <f t="shared" si="1"/>
        <v>0</v>
      </c>
      <c r="N11" s="92">
        <f t="shared" si="2"/>
        <v>0</v>
      </c>
    </row>
    <row r="12" spans="2:14" ht="20.100000000000001" customHeight="1" x14ac:dyDescent="0.2">
      <c r="B12" s="107" t="s">
        <v>46</v>
      </c>
      <c r="C12" s="32">
        <v>66</v>
      </c>
      <c r="D12" s="38"/>
      <c r="E12" s="42">
        <f t="shared" si="3"/>
        <v>100</v>
      </c>
      <c r="F12" s="51">
        <f t="shared" si="0"/>
        <v>0</v>
      </c>
      <c r="G12" s="55"/>
      <c r="H12" s="63"/>
      <c r="I12" s="68"/>
      <c r="J12" s="76">
        <v>700</v>
      </c>
      <c r="K12" s="38"/>
      <c r="L12" s="70">
        <f>J12*K12</f>
        <v>0</v>
      </c>
      <c r="M12" s="86">
        <f t="shared" si="1"/>
        <v>0</v>
      </c>
      <c r="N12" s="92">
        <f t="shared" si="2"/>
        <v>0</v>
      </c>
    </row>
    <row r="13" spans="2:14" ht="20.100000000000001" customHeight="1" x14ac:dyDescent="0.2">
      <c r="B13" s="107" t="s">
        <v>47</v>
      </c>
      <c r="C13" s="32">
        <v>66</v>
      </c>
      <c r="D13" s="38"/>
      <c r="E13" s="42">
        <f t="shared" si="3"/>
        <v>100</v>
      </c>
      <c r="F13" s="51">
        <f t="shared" si="0"/>
        <v>0</v>
      </c>
      <c r="G13" s="56"/>
      <c r="H13" s="64"/>
      <c r="I13" s="69"/>
      <c r="J13" s="76">
        <v>900</v>
      </c>
      <c r="K13" s="38"/>
      <c r="L13" s="70">
        <f>J13*K13</f>
        <v>0</v>
      </c>
      <c r="M13" s="86">
        <f t="shared" si="1"/>
        <v>0</v>
      </c>
      <c r="N13" s="92">
        <f t="shared" si="2"/>
        <v>0</v>
      </c>
    </row>
    <row r="14" spans="2:14" ht="20.100000000000001" customHeight="1" x14ac:dyDescent="0.2">
      <c r="B14" s="107" t="s">
        <v>48</v>
      </c>
      <c r="C14" s="32">
        <v>66</v>
      </c>
      <c r="D14" s="38"/>
      <c r="E14" s="42">
        <f t="shared" si="3"/>
        <v>100</v>
      </c>
      <c r="F14" s="51">
        <f t="shared" si="0"/>
        <v>0</v>
      </c>
      <c r="G14" s="56"/>
      <c r="H14" s="64"/>
      <c r="I14" s="69"/>
      <c r="J14" s="76">
        <v>600</v>
      </c>
      <c r="K14" s="38"/>
      <c r="L14" s="70">
        <f>J14*K14</f>
        <v>0</v>
      </c>
      <c r="M14" s="86">
        <f t="shared" si="1"/>
        <v>0</v>
      </c>
      <c r="N14" s="92">
        <f t="shared" si="2"/>
        <v>0</v>
      </c>
    </row>
    <row r="15" spans="2:14" ht="20.100000000000001" customHeight="1" x14ac:dyDescent="0.2">
      <c r="B15" s="107" t="s">
        <v>49</v>
      </c>
      <c r="C15" s="32">
        <v>66</v>
      </c>
      <c r="D15" s="38"/>
      <c r="E15" s="42">
        <f t="shared" si="3"/>
        <v>100</v>
      </c>
      <c r="F15" s="51">
        <f t="shared" si="0"/>
        <v>0</v>
      </c>
      <c r="G15" s="57">
        <v>700</v>
      </c>
      <c r="H15" s="38"/>
      <c r="I15" s="70">
        <f>G15*H15</f>
        <v>0</v>
      </c>
      <c r="J15" s="77"/>
      <c r="K15" s="81"/>
      <c r="L15" s="69"/>
      <c r="M15" s="86">
        <f t="shared" si="1"/>
        <v>0</v>
      </c>
      <c r="N15" s="92">
        <f t="shared" si="2"/>
        <v>0</v>
      </c>
    </row>
    <row r="16" spans="2:14" ht="20.100000000000001" customHeight="1" x14ac:dyDescent="0.2">
      <c r="B16" s="107" t="s">
        <v>50</v>
      </c>
      <c r="C16" s="32">
        <v>66</v>
      </c>
      <c r="D16" s="38"/>
      <c r="E16" s="42">
        <f t="shared" si="3"/>
        <v>100</v>
      </c>
      <c r="F16" s="51">
        <f t="shared" si="0"/>
        <v>0</v>
      </c>
      <c r="G16" s="57">
        <v>700</v>
      </c>
      <c r="H16" s="38"/>
      <c r="I16" s="70">
        <f>G16*H16</f>
        <v>0</v>
      </c>
      <c r="J16" s="77"/>
      <c r="K16" s="81"/>
      <c r="L16" s="84"/>
      <c r="M16" s="86">
        <f t="shared" si="1"/>
        <v>0</v>
      </c>
      <c r="N16" s="92">
        <f t="shared" si="2"/>
        <v>0</v>
      </c>
    </row>
    <row r="17" spans="2:14" ht="20.100000000000001" customHeight="1" x14ac:dyDescent="0.2">
      <c r="B17" s="107" t="s">
        <v>51</v>
      </c>
      <c r="C17" s="32">
        <v>66</v>
      </c>
      <c r="D17" s="38"/>
      <c r="E17" s="43">
        <f t="shared" si="3"/>
        <v>100</v>
      </c>
      <c r="F17" s="51">
        <f t="shared" si="0"/>
        <v>0</v>
      </c>
      <c r="G17" s="57">
        <v>700</v>
      </c>
      <c r="H17" s="38"/>
      <c r="I17" s="70">
        <f>G17*H17</f>
        <v>0</v>
      </c>
      <c r="J17" s="78"/>
      <c r="K17" s="64"/>
      <c r="L17" s="85"/>
      <c r="M17" s="86">
        <f t="shared" si="1"/>
        <v>0</v>
      </c>
      <c r="N17" s="92">
        <f t="shared" si="2"/>
        <v>0</v>
      </c>
    </row>
    <row r="18" spans="2:14" ht="20.100000000000001" customHeight="1" x14ac:dyDescent="0.2">
      <c r="B18" s="107" t="s">
        <v>52</v>
      </c>
      <c r="C18" s="32">
        <v>66</v>
      </c>
      <c r="D18" s="38"/>
      <c r="E18" s="44">
        <f t="shared" si="3"/>
        <v>100</v>
      </c>
      <c r="F18" s="51">
        <f t="shared" si="0"/>
        <v>0</v>
      </c>
      <c r="G18" s="55"/>
      <c r="H18" s="63"/>
      <c r="I18" s="68"/>
      <c r="J18" s="76">
        <v>700</v>
      </c>
      <c r="K18" s="38"/>
      <c r="L18" s="70">
        <f>J18*K18</f>
        <v>0</v>
      </c>
      <c r="M18" s="86">
        <f t="shared" si="1"/>
        <v>0</v>
      </c>
      <c r="N18" s="92">
        <f t="shared" si="2"/>
        <v>0</v>
      </c>
    </row>
    <row r="19" spans="2:14" ht="20.100000000000001" customHeight="1" x14ac:dyDescent="0.2">
      <c r="B19" s="107" t="s">
        <v>53</v>
      </c>
      <c r="C19" s="32">
        <v>66</v>
      </c>
      <c r="D19" s="38"/>
      <c r="E19" s="42">
        <f t="shared" si="3"/>
        <v>100</v>
      </c>
      <c r="F19" s="51">
        <f t="shared" si="0"/>
        <v>0</v>
      </c>
      <c r="G19" s="55"/>
      <c r="H19" s="63"/>
      <c r="I19" s="68"/>
      <c r="J19" s="76">
        <v>700</v>
      </c>
      <c r="K19" s="38"/>
      <c r="L19" s="70">
        <f>J19*K19</f>
        <v>0</v>
      </c>
      <c r="M19" s="86">
        <f t="shared" si="1"/>
        <v>0</v>
      </c>
      <c r="N19" s="92">
        <f t="shared" si="2"/>
        <v>0</v>
      </c>
    </row>
    <row r="20" spans="2:14" ht="20.100000000000001" customHeight="1" x14ac:dyDescent="0.2">
      <c r="B20" s="107" t="s">
        <v>54</v>
      </c>
      <c r="C20" s="32">
        <v>66</v>
      </c>
      <c r="D20" s="38"/>
      <c r="E20" s="42">
        <f t="shared" si="3"/>
        <v>100</v>
      </c>
      <c r="F20" s="51">
        <f t="shared" si="0"/>
        <v>0</v>
      </c>
      <c r="G20" s="55"/>
      <c r="H20" s="63"/>
      <c r="I20" s="68"/>
      <c r="J20" s="76">
        <v>700</v>
      </c>
      <c r="K20" s="38"/>
      <c r="L20" s="70">
        <f>J20*K20</f>
        <v>0</v>
      </c>
      <c r="M20" s="86">
        <f t="shared" si="1"/>
        <v>0</v>
      </c>
      <c r="N20" s="92">
        <f t="shared" si="2"/>
        <v>0</v>
      </c>
    </row>
    <row r="21" spans="2:14" ht="20.100000000000001" customHeight="1" thickBot="1" x14ac:dyDescent="0.25">
      <c r="B21" s="107" t="s">
        <v>55</v>
      </c>
      <c r="C21" s="32">
        <v>66</v>
      </c>
      <c r="D21" s="38"/>
      <c r="E21" s="45">
        <f t="shared" si="3"/>
        <v>100</v>
      </c>
      <c r="F21" s="51">
        <f t="shared" si="0"/>
        <v>0</v>
      </c>
      <c r="G21" s="58"/>
      <c r="H21" s="65"/>
      <c r="I21" s="71"/>
      <c r="J21" s="79">
        <v>700</v>
      </c>
      <c r="K21" s="38"/>
      <c r="L21" s="70">
        <f>J21*K21</f>
        <v>0</v>
      </c>
      <c r="M21" s="86">
        <f t="shared" si="1"/>
        <v>0</v>
      </c>
      <c r="N21" s="92">
        <f t="shared" si="2"/>
        <v>0</v>
      </c>
    </row>
    <row r="22" spans="2:14" ht="20.100000000000001" customHeight="1" thickBot="1" x14ac:dyDescent="0.25">
      <c r="B22" s="24" t="s">
        <v>14</v>
      </c>
      <c r="C22" s="33"/>
      <c r="D22" s="39"/>
      <c r="E22" s="46"/>
      <c r="F22" s="52"/>
      <c r="G22" s="59">
        <f>SUM(G10:G21)</f>
        <v>2100</v>
      </c>
      <c r="H22" s="66"/>
      <c r="I22" s="72"/>
      <c r="J22" s="80">
        <f>SUM(J10:J21)</f>
        <v>6400</v>
      </c>
      <c r="K22" s="82"/>
      <c r="L22" s="116" t="s">
        <v>9</v>
      </c>
      <c r="M22" s="117"/>
      <c r="N22" s="93">
        <f>SUM(N10:N21)</f>
        <v>0</v>
      </c>
    </row>
    <row r="23" spans="2:14" ht="9" customHeight="1" x14ac:dyDescent="0.2">
      <c r="B23" s="25"/>
      <c r="C23" s="34"/>
      <c r="D23" s="34"/>
      <c r="E23" s="34"/>
      <c r="F23" s="53"/>
      <c r="G23" s="60"/>
      <c r="H23" s="67"/>
      <c r="I23" s="67"/>
      <c r="J23" s="60"/>
      <c r="K23" s="83"/>
      <c r="L23" s="67"/>
      <c r="M23" s="67"/>
      <c r="N23" s="67"/>
    </row>
    <row r="24" spans="2:14" ht="9" customHeight="1" x14ac:dyDescent="0.2"/>
    <row r="25" spans="2:14" s="18" customFormat="1" ht="6" customHeight="1" x14ac:dyDescent="0.2">
      <c r="B25" s="26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  <c r="N25" s="97"/>
    </row>
    <row r="26" spans="2:14" ht="15.75" customHeight="1" x14ac:dyDescent="0.2">
      <c r="B26" s="98" t="s">
        <v>11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101"/>
    </row>
    <row r="27" spans="2:14" ht="6" customHeight="1" x14ac:dyDescent="0.2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101"/>
    </row>
    <row r="28" spans="2:14" ht="15.75" customHeight="1" x14ac:dyDescent="0.2">
      <c r="B28" s="27" t="s">
        <v>10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2"/>
    </row>
    <row r="29" spans="2:14" ht="6" customHeight="1" x14ac:dyDescent="0.2">
      <c r="B29" s="27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00"/>
      <c r="N29" s="101"/>
    </row>
    <row r="30" spans="2:14" ht="15.75" customHeight="1" x14ac:dyDescent="0.2">
      <c r="B30" s="27" t="s">
        <v>29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1"/>
    </row>
    <row r="31" spans="2:14" ht="6" customHeight="1" x14ac:dyDescent="0.2">
      <c r="B31" s="27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101"/>
    </row>
    <row r="32" spans="2:14" ht="15.75" customHeight="1" x14ac:dyDescent="0.2">
      <c r="B32" s="27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2"/>
    </row>
    <row r="33" spans="2:14" ht="15.75" customHeight="1" x14ac:dyDescent="0.2"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2"/>
    </row>
    <row r="34" spans="2:14" ht="15.75" customHeight="1" x14ac:dyDescent="0.2">
      <c r="B34" s="27" t="s">
        <v>43</v>
      </c>
      <c r="C34" s="99" t="s">
        <v>56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2"/>
    </row>
    <row r="35" spans="2:14" ht="6" customHeight="1" x14ac:dyDescent="0.2">
      <c r="B35" s="27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00"/>
      <c r="N35" s="101"/>
    </row>
    <row r="36" spans="2:14" ht="15.75" customHeight="1" x14ac:dyDescent="0.2">
      <c r="B36" s="27" t="s">
        <v>30</v>
      </c>
      <c r="C36" s="99" t="s">
        <v>57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2"/>
    </row>
    <row r="37" spans="2:14" ht="15.75" customHeight="1" x14ac:dyDescent="0.2"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2"/>
    </row>
    <row r="38" spans="2:14" ht="15.75" customHeight="1" x14ac:dyDescent="0.2">
      <c r="B38" s="98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2"/>
    </row>
    <row r="39" spans="2:14" ht="6" customHeight="1" x14ac:dyDescent="0.2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  <c r="N39" s="106"/>
    </row>
  </sheetData>
  <mergeCells count="4">
    <mergeCell ref="G6:M6"/>
    <mergeCell ref="L22:M22"/>
    <mergeCell ref="C6:F7"/>
    <mergeCell ref="M7:M8"/>
  </mergeCells>
  <phoneticPr fontId="20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39"/>
  <sheetViews>
    <sheetView topLeftCell="A7" workbookViewId="0">
      <selection activeCell="K18" sqref="K18"/>
    </sheetView>
  </sheetViews>
  <sheetFormatPr defaultColWidth="9" defaultRowHeight="15.75" customHeight="1" x14ac:dyDescent="0.2"/>
  <cols>
    <col min="1" max="1" width="2.6640625" style="14" customWidth="1"/>
    <col min="2" max="2" width="11.6640625" style="14" customWidth="1"/>
    <col min="3" max="4" width="10.6640625" style="14" customWidth="1"/>
    <col min="5" max="5" width="8.6640625" style="14" customWidth="1"/>
    <col min="6" max="6" width="12.6640625" style="14" customWidth="1"/>
    <col min="7" max="13" width="10.6640625" style="14" customWidth="1"/>
    <col min="14" max="14" width="12.6640625" style="14" customWidth="1"/>
    <col min="15" max="15" width="2.6640625" style="14" customWidth="1"/>
    <col min="16" max="16" width="9" style="14" bestFit="1" customWidth="1"/>
    <col min="17" max="17" width="9" style="14" customWidth="1"/>
    <col min="18" max="16384" width="9" style="14"/>
  </cols>
  <sheetData>
    <row r="1" spans="2:14" ht="15.75" customHeight="1" x14ac:dyDescent="0.2">
      <c r="N1" s="87"/>
    </row>
    <row r="2" spans="2:14" ht="24.75" customHeight="1" x14ac:dyDescent="0.2">
      <c r="B2" s="19" t="s">
        <v>24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4" s="15" customFormat="1" ht="15.75" customHeight="1" x14ac:dyDescent="0.2">
      <c r="B3" s="20" t="s">
        <v>4</v>
      </c>
      <c r="C3" s="28" t="s">
        <v>59</v>
      </c>
      <c r="D3" s="28"/>
      <c r="E3" s="28"/>
      <c r="F3" s="47"/>
      <c r="G3" s="47"/>
      <c r="H3" s="61"/>
      <c r="I3" s="61"/>
      <c r="J3" s="61"/>
      <c r="K3" s="61"/>
      <c r="L3" s="61"/>
      <c r="M3" s="61"/>
      <c r="N3" s="61"/>
    </row>
    <row r="4" spans="2:14" s="15" customFormat="1" ht="15.75" customHeight="1" x14ac:dyDescent="0.2">
      <c r="B4" s="20" t="s">
        <v>1</v>
      </c>
      <c r="C4" s="29" t="s">
        <v>32</v>
      </c>
      <c r="D4" s="35"/>
      <c r="E4" s="35"/>
      <c r="F4" s="48"/>
      <c r="G4" s="48"/>
      <c r="H4" s="61"/>
      <c r="I4" s="61"/>
      <c r="J4" s="61"/>
      <c r="K4" s="61"/>
      <c r="L4" s="61"/>
      <c r="M4" s="61"/>
      <c r="N4" s="61"/>
    </row>
    <row r="5" spans="2:14" ht="7.5" customHeight="1" x14ac:dyDescent="0.2">
      <c r="M5" s="2"/>
    </row>
    <row r="6" spans="2:14" ht="15.75" customHeight="1" x14ac:dyDescent="0.2">
      <c r="B6" s="21"/>
      <c r="C6" s="118" t="s">
        <v>26</v>
      </c>
      <c r="D6" s="119"/>
      <c r="E6" s="119"/>
      <c r="F6" s="120"/>
      <c r="G6" s="114" t="s">
        <v>28</v>
      </c>
      <c r="H6" s="115"/>
      <c r="I6" s="115"/>
      <c r="J6" s="115"/>
      <c r="K6" s="115"/>
      <c r="L6" s="115"/>
      <c r="M6" s="115"/>
      <c r="N6" s="88"/>
    </row>
    <row r="7" spans="2:14" ht="15.75" customHeight="1" x14ac:dyDescent="0.2">
      <c r="B7" s="22"/>
      <c r="C7" s="121"/>
      <c r="D7" s="122"/>
      <c r="E7" s="122"/>
      <c r="F7" s="123"/>
      <c r="G7" s="54" t="s">
        <v>13</v>
      </c>
      <c r="H7" s="62"/>
      <c r="I7" s="62"/>
      <c r="J7" s="73" t="s">
        <v>30</v>
      </c>
      <c r="K7" s="62"/>
      <c r="L7" s="62"/>
      <c r="M7" s="124" t="s">
        <v>7</v>
      </c>
      <c r="N7" s="89" t="s">
        <v>27</v>
      </c>
    </row>
    <row r="8" spans="2:14" s="16" customFormat="1" ht="23.85" customHeight="1" x14ac:dyDescent="0.15">
      <c r="B8" s="22" t="s">
        <v>33</v>
      </c>
      <c r="C8" s="30" t="s">
        <v>34</v>
      </c>
      <c r="D8" s="36" t="s">
        <v>35</v>
      </c>
      <c r="E8" s="40" t="s">
        <v>38</v>
      </c>
      <c r="F8" s="49" t="s">
        <v>39</v>
      </c>
      <c r="G8" s="22" t="s">
        <v>40</v>
      </c>
      <c r="H8" s="36" t="s">
        <v>35</v>
      </c>
      <c r="I8" s="25" t="s">
        <v>5</v>
      </c>
      <c r="J8" s="74" t="s">
        <v>40</v>
      </c>
      <c r="K8" s="36" t="s">
        <v>35</v>
      </c>
      <c r="L8" s="25" t="s">
        <v>5</v>
      </c>
      <c r="M8" s="125"/>
      <c r="N8" s="90"/>
    </row>
    <row r="9" spans="2:14" s="17" customFormat="1" ht="15.75" customHeight="1" x14ac:dyDescent="0.2">
      <c r="B9" s="23"/>
      <c r="C9" s="31" t="s">
        <v>25</v>
      </c>
      <c r="D9" s="37" t="s">
        <v>19</v>
      </c>
      <c r="E9" s="41" t="s">
        <v>41</v>
      </c>
      <c r="F9" s="50" t="s">
        <v>42</v>
      </c>
      <c r="G9" s="23" t="s">
        <v>20</v>
      </c>
      <c r="H9" s="37" t="s">
        <v>37</v>
      </c>
      <c r="I9" s="41" t="s">
        <v>42</v>
      </c>
      <c r="J9" s="75" t="s">
        <v>20</v>
      </c>
      <c r="K9" s="37" t="s">
        <v>37</v>
      </c>
      <c r="L9" s="41" t="s">
        <v>42</v>
      </c>
      <c r="M9" s="75" t="s">
        <v>42</v>
      </c>
      <c r="N9" s="91" t="s">
        <v>42</v>
      </c>
    </row>
    <row r="10" spans="2:14" ht="20.100000000000001" customHeight="1" x14ac:dyDescent="0.2">
      <c r="B10" s="107" t="s">
        <v>44</v>
      </c>
      <c r="C10" s="32">
        <v>33</v>
      </c>
      <c r="D10" s="38"/>
      <c r="E10" s="42">
        <v>100</v>
      </c>
      <c r="F10" s="51">
        <f t="shared" ref="F10:F21" si="0">C10*D10*(185-E10)/100</f>
        <v>0</v>
      </c>
      <c r="G10" s="55"/>
      <c r="H10" s="63"/>
      <c r="I10" s="68"/>
      <c r="J10" s="76">
        <v>700</v>
      </c>
      <c r="K10" s="38"/>
      <c r="L10" s="70">
        <f>J10*K10</f>
        <v>0</v>
      </c>
      <c r="M10" s="86">
        <f t="shared" ref="M10:M21" si="1">I10+L10</f>
        <v>0</v>
      </c>
      <c r="N10" s="92">
        <f t="shared" ref="N10:N21" si="2">ROUNDDOWN(F10+M10,0)</f>
        <v>0</v>
      </c>
    </row>
    <row r="11" spans="2:14" ht="20.100000000000001" customHeight="1" x14ac:dyDescent="0.2">
      <c r="B11" s="107" t="s">
        <v>45</v>
      </c>
      <c r="C11" s="32">
        <v>33</v>
      </c>
      <c r="D11" s="38"/>
      <c r="E11" s="42">
        <f t="shared" ref="E11:E21" si="3">$E$10</f>
        <v>100</v>
      </c>
      <c r="F11" s="51">
        <f t="shared" si="0"/>
        <v>0</v>
      </c>
      <c r="G11" s="55"/>
      <c r="H11" s="63"/>
      <c r="I11" s="68"/>
      <c r="J11" s="76">
        <v>800</v>
      </c>
      <c r="K11" s="38"/>
      <c r="L11" s="70">
        <f>J11*K11</f>
        <v>0</v>
      </c>
      <c r="M11" s="86">
        <f t="shared" si="1"/>
        <v>0</v>
      </c>
      <c r="N11" s="92">
        <f t="shared" si="2"/>
        <v>0</v>
      </c>
    </row>
    <row r="12" spans="2:14" ht="20.100000000000001" customHeight="1" x14ac:dyDescent="0.2">
      <c r="B12" s="107" t="s">
        <v>46</v>
      </c>
      <c r="C12" s="32">
        <v>33</v>
      </c>
      <c r="D12" s="38"/>
      <c r="E12" s="42">
        <f t="shared" si="3"/>
        <v>100</v>
      </c>
      <c r="F12" s="51">
        <f t="shared" si="0"/>
        <v>0</v>
      </c>
      <c r="G12" s="55"/>
      <c r="H12" s="63"/>
      <c r="I12" s="68"/>
      <c r="J12" s="76">
        <v>800</v>
      </c>
      <c r="K12" s="38"/>
      <c r="L12" s="70">
        <f>J12*K12</f>
        <v>0</v>
      </c>
      <c r="M12" s="86">
        <f t="shared" si="1"/>
        <v>0</v>
      </c>
      <c r="N12" s="92">
        <f t="shared" si="2"/>
        <v>0</v>
      </c>
    </row>
    <row r="13" spans="2:14" ht="20.100000000000001" customHeight="1" x14ac:dyDescent="0.2">
      <c r="B13" s="107" t="s">
        <v>47</v>
      </c>
      <c r="C13" s="32">
        <v>33</v>
      </c>
      <c r="D13" s="38"/>
      <c r="E13" s="42">
        <f t="shared" si="3"/>
        <v>100</v>
      </c>
      <c r="F13" s="51">
        <f t="shared" si="0"/>
        <v>0</v>
      </c>
      <c r="G13" s="56"/>
      <c r="H13" s="64"/>
      <c r="I13" s="69"/>
      <c r="J13" s="76">
        <v>800</v>
      </c>
      <c r="K13" s="38"/>
      <c r="L13" s="70">
        <f>J13*K13</f>
        <v>0</v>
      </c>
      <c r="M13" s="86">
        <f t="shared" si="1"/>
        <v>0</v>
      </c>
      <c r="N13" s="92">
        <f t="shared" si="2"/>
        <v>0</v>
      </c>
    </row>
    <row r="14" spans="2:14" ht="20.100000000000001" customHeight="1" x14ac:dyDescent="0.2">
      <c r="B14" s="107" t="s">
        <v>48</v>
      </c>
      <c r="C14" s="32">
        <v>33</v>
      </c>
      <c r="D14" s="38"/>
      <c r="E14" s="42">
        <f t="shared" si="3"/>
        <v>100</v>
      </c>
      <c r="F14" s="51">
        <f t="shared" si="0"/>
        <v>0</v>
      </c>
      <c r="G14" s="56"/>
      <c r="H14" s="64"/>
      <c r="I14" s="69"/>
      <c r="J14" s="76">
        <v>800</v>
      </c>
      <c r="K14" s="38"/>
      <c r="L14" s="70">
        <f>J14*K14</f>
        <v>0</v>
      </c>
      <c r="M14" s="86">
        <f t="shared" si="1"/>
        <v>0</v>
      </c>
      <c r="N14" s="92">
        <f t="shared" si="2"/>
        <v>0</v>
      </c>
    </row>
    <row r="15" spans="2:14" ht="20.100000000000001" customHeight="1" x14ac:dyDescent="0.2">
      <c r="B15" s="107" t="s">
        <v>49</v>
      </c>
      <c r="C15" s="32">
        <v>33</v>
      </c>
      <c r="D15" s="38"/>
      <c r="E15" s="42">
        <f t="shared" si="3"/>
        <v>100</v>
      </c>
      <c r="F15" s="51">
        <f t="shared" si="0"/>
        <v>0</v>
      </c>
      <c r="G15" s="57">
        <v>800</v>
      </c>
      <c r="H15" s="38"/>
      <c r="I15" s="70">
        <f>G15*H15</f>
        <v>0</v>
      </c>
      <c r="J15" s="77"/>
      <c r="K15" s="81"/>
      <c r="L15" s="69"/>
      <c r="M15" s="86">
        <f t="shared" si="1"/>
        <v>0</v>
      </c>
      <c r="N15" s="92">
        <f t="shared" si="2"/>
        <v>0</v>
      </c>
    </row>
    <row r="16" spans="2:14" ht="20.100000000000001" customHeight="1" x14ac:dyDescent="0.2">
      <c r="B16" s="107" t="s">
        <v>50</v>
      </c>
      <c r="C16" s="32">
        <v>33</v>
      </c>
      <c r="D16" s="38"/>
      <c r="E16" s="42">
        <f t="shared" si="3"/>
        <v>100</v>
      </c>
      <c r="F16" s="51">
        <f t="shared" si="0"/>
        <v>0</v>
      </c>
      <c r="G16" s="57">
        <v>800</v>
      </c>
      <c r="H16" s="38"/>
      <c r="I16" s="70">
        <f>G16*H16</f>
        <v>0</v>
      </c>
      <c r="J16" s="77"/>
      <c r="K16" s="81"/>
      <c r="L16" s="84"/>
      <c r="M16" s="86">
        <f t="shared" si="1"/>
        <v>0</v>
      </c>
      <c r="N16" s="92">
        <f t="shared" si="2"/>
        <v>0</v>
      </c>
    </row>
    <row r="17" spans="2:14" ht="20.100000000000001" customHeight="1" x14ac:dyDescent="0.2">
      <c r="B17" s="107" t="s">
        <v>51</v>
      </c>
      <c r="C17" s="32">
        <v>33</v>
      </c>
      <c r="D17" s="38"/>
      <c r="E17" s="43">
        <f t="shared" si="3"/>
        <v>100</v>
      </c>
      <c r="F17" s="51">
        <f t="shared" si="0"/>
        <v>0</v>
      </c>
      <c r="G17" s="57">
        <v>800</v>
      </c>
      <c r="H17" s="38"/>
      <c r="I17" s="70">
        <f>G17*H17</f>
        <v>0</v>
      </c>
      <c r="J17" s="78"/>
      <c r="K17" s="64"/>
      <c r="L17" s="85"/>
      <c r="M17" s="86">
        <f t="shared" si="1"/>
        <v>0</v>
      </c>
      <c r="N17" s="92">
        <f t="shared" si="2"/>
        <v>0</v>
      </c>
    </row>
    <row r="18" spans="2:14" ht="20.100000000000001" customHeight="1" x14ac:dyDescent="0.2">
      <c r="B18" s="107" t="s">
        <v>52</v>
      </c>
      <c r="C18" s="32">
        <v>33</v>
      </c>
      <c r="D18" s="38"/>
      <c r="E18" s="44">
        <f t="shared" si="3"/>
        <v>100</v>
      </c>
      <c r="F18" s="51">
        <f t="shared" si="0"/>
        <v>0</v>
      </c>
      <c r="G18" s="55"/>
      <c r="H18" s="63"/>
      <c r="I18" s="68"/>
      <c r="J18" s="76">
        <v>800</v>
      </c>
      <c r="K18" s="38"/>
      <c r="L18" s="70">
        <f>J18*K18</f>
        <v>0</v>
      </c>
      <c r="M18" s="86">
        <f t="shared" si="1"/>
        <v>0</v>
      </c>
      <c r="N18" s="92">
        <f t="shared" si="2"/>
        <v>0</v>
      </c>
    </row>
    <row r="19" spans="2:14" ht="20.100000000000001" customHeight="1" x14ac:dyDescent="0.2">
      <c r="B19" s="107" t="s">
        <v>53</v>
      </c>
      <c r="C19" s="32">
        <v>33</v>
      </c>
      <c r="D19" s="38"/>
      <c r="E19" s="42">
        <f t="shared" si="3"/>
        <v>100</v>
      </c>
      <c r="F19" s="51">
        <f t="shared" si="0"/>
        <v>0</v>
      </c>
      <c r="G19" s="55"/>
      <c r="H19" s="63"/>
      <c r="I19" s="68"/>
      <c r="J19" s="76">
        <v>800</v>
      </c>
      <c r="K19" s="38"/>
      <c r="L19" s="70">
        <f>J19*K19</f>
        <v>0</v>
      </c>
      <c r="M19" s="86">
        <f t="shared" si="1"/>
        <v>0</v>
      </c>
      <c r="N19" s="92">
        <f t="shared" si="2"/>
        <v>0</v>
      </c>
    </row>
    <row r="20" spans="2:14" ht="20.100000000000001" customHeight="1" x14ac:dyDescent="0.2">
      <c r="B20" s="107" t="s">
        <v>54</v>
      </c>
      <c r="C20" s="32">
        <v>33</v>
      </c>
      <c r="D20" s="38"/>
      <c r="E20" s="42">
        <f t="shared" si="3"/>
        <v>100</v>
      </c>
      <c r="F20" s="51">
        <f t="shared" si="0"/>
        <v>0</v>
      </c>
      <c r="G20" s="55"/>
      <c r="H20" s="63"/>
      <c r="I20" s="68"/>
      <c r="J20" s="76">
        <v>800</v>
      </c>
      <c r="K20" s="38"/>
      <c r="L20" s="70">
        <f>J20*K20</f>
        <v>0</v>
      </c>
      <c r="M20" s="86">
        <f t="shared" si="1"/>
        <v>0</v>
      </c>
      <c r="N20" s="92">
        <f t="shared" si="2"/>
        <v>0</v>
      </c>
    </row>
    <row r="21" spans="2:14" ht="20.100000000000001" customHeight="1" x14ac:dyDescent="0.2">
      <c r="B21" s="107" t="s">
        <v>55</v>
      </c>
      <c r="C21" s="32">
        <v>33</v>
      </c>
      <c r="D21" s="38"/>
      <c r="E21" s="45">
        <f t="shared" si="3"/>
        <v>100</v>
      </c>
      <c r="F21" s="51">
        <f t="shared" si="0"/>
        <v>0</v>
      </c>
      <c r="G21" s="58"/>
      <c r="H21" s="65"/>
      <c r="I21" s="71"/>
      <c r="J21" s="79">
        <v>800</v>
      </c>
      <c r="K21" s="38"/>
      <c r="L21" s="70">
        <f>J21*K21</f>
        <v>0</v>
      </c>
      <c r="M21" s="86">
        <f t="shared" si="1"/>
        <v>0</v>
      </c>
      <c r="N21" s="92">
        <f t="shared" si="2"/>
        <v>0</v>
      </c>
    </row>
    <row r="22" spans="2:14" ht="20.100000000000001" customHeight="1" x14ac:dyDescent="0.2">
      <c r="B22" s="24" t="s">
        <v>14</v>
      </c>
      <c r="C22" s="33"/>
      <c r="D22" s="39"/>
      <c r="E22" s="46"/>
      <c r="F22" s="52"/>
      <c r="G22" s="59">
        <f>SUM(G10:G21)</f>
        <v>2400</v>
      </c>
      <c r="H22" s="66"/>
      <c r="I22" s="72"/>
      <c r="J22" s="80">
        <f>SUM(J10:J21)</f>
        <v>7100</v>
      </c>
      <c r="K22" s="82"/>
      <c r="L22" s="116" t="s">
        <v>9</v>
      </c>
      <c r="M22" s="117"/>
      <c r="N22" s="93">
        <f>SUM(N10:N21)</f>
        <v>0</v>
      </c>
    </row>
    <row r="23" spans="2:14" ht="9" customHeight="1" x14ac:dyDescent="0.2">
      <c r="B23" s="25"/>
      <c r="C23" s="34"/>
      <c r="D23" s="34"/>
      <c r="E23" s="34"/>
      <c r="F23" s="53"/>
      <c r="G23" s="60"/>
      <c r="H23" s="67"/>
      <c r="I23" s="67"/>
      <c r="J23" s="60"/>
      <c r="K23" s="83"/>
      <c r="L23" s="67"/>
      <c r="M23" s="67"/>
      <c r="N23" s="67"/>
    </row>
    <row r="24" spans="2:14" ht="9" customHeight="1" x14ac:dyDescent="0.2"/>
    <row r="25" spans="2:14" s="18" customFormat="1" ht="6" customHeight="1" x14ac:dyDescent="0.2">
      <c r="B25" s="26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  <c r="N25" s="97"/>
    </row>
    <row r="26" spans="2:14" ht="15.75" customHeight="1" x14ac:dyDescent="0.2">
      <c r="B26" s="98" t="s">
        <v>11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101"/>
    </row>
    <row r="27" spans="2:14" ht="6" customHeight="1" x14ac:dyDescent="0.2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101"/>
    </row>
    <row r="28" spans="2:14" ht="15.75" customHeight="1" x14ac:dyDescent="0.2">
      <c r="B28" s="27" t="s">
        <v>10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2"/>
    </row>
    <row r="29" spans="2:14" ht="6" customHeight="1" x14ac:dyDescent="0.2">
      <c r="B29" s="27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00"/>
      <c r="N29" s="101"/>
    </row>
    <row r="30" spans="2:14" ht="15.75" customHeight="1" x14ac:dyDescent="0.2">
      <c r="B30" s="27" t="s">
        <v>29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1"/>
    </row>
    <row r="31" spans="2:14" ht="6" customHeight="1" x14ac:dyDescent="0.2">
      <c r="B31" s="27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101"/>
    </row>
    <row r="32" spans="2:14" ht="15.75" customHeight="1" x14ac:dyDescent="0.2">
      <c r="B32" s="27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2"/>
    </row>
    <row r="33" spans="2:14" ht="15.75" customHeight="1" x14ac:dyDescent="0.2"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2"/>
    </row>
    <row r="34" spans="2:14" ht="15.75" customHeight="1" x14ac:dyDescent="0.2">
      <c r="B34" s="27" t="s">
        <v>43</v>
      </c>
      <c r="C34" s="99" t="s">
        <v>56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2"/>
    </row>
    <row r="35" spans="2:14" ht="6" customHeight="1" x14ac:dyDescent="0.2">
      <c r="B35" s="27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00"/>
      <c r="N35" s="101"/>
    </row>
    <row r="36" spans="2:14" ht="15.75" customHeight="1" x14ac:dyDescent="0.2">
      <c r="B36" s="27" t="s">
        <v>30</v>
      </c>
      <c r="C36" s="99" t="s">
        <v>57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2"/>
    </row>
    <row r="37" spans="2:14" ht="15.75" customHeight="1" x14ac:dyDescent="0.2"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2"/>
    </row>
    <row r="38" spans="2:14" ht="15.75" customHeight="1" x14ac:dyDescent="0.2">
      <c r="B38" s="98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2"/>
    </row>
    <row r="39" spans="2:14" ht="6" customHeight="1" x14ac:dyDescent="0.2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  <c r="N39" s="106"/>
    </row>
  </sheetData>
  <mergeCells count="4">
    <mergeCell ref="G6:M6"/>
    <mergeCell ref="L22:M22"/>
    <mergeCell ref="C6:F7"/>
    <mergeCell ref="M7:M8"/>
  </mergeCells>
  <phoneticPr fontId="20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39"/>
  <sheetViews>
    <sheetView topLeftCell="A6" workbookViewId="0">
      <selection activeCell="K18" sqref="K18"/>
    </sheetView>
  </sheetViews>
  <sheetFormatPr defaultColWidth="9" defaultRowHeight="15.75" customHeight="1" x14ac:dyDescent="0.2"/>
  <cols>
    <col min="1" max="1" width="2.6640625" style="14" customWidth="1"/>
    <col min="2" max="2" width="11.6640625" style="14" customWidth="1"/>
    <col min="3" max="4" width="10.6640625" style="14" customWidth="1"/>
    <col min="5" max="5" width="8.6640625" style="14" customWidth="1"/>
    <col min="6" max="6" width="12.6640625" style="14" customWidth="1"/>
    <col min="7" max="13" width="10.6640625" style="14" customWidth="1"/>
    <col min="14" max="14" width="12.6640625" style="14" customWidth="1"/>
    <col min="15" max="15" width="2.6640625" style="14" customWidth="1"/>
    <col min="16" max="16" width="9" style="14" bestFit="1" customWidth="1"/>
    <col min="17" max="17" width="9" style="14" customWidth="1"/>
    <col min="18" max="16384" width="9" style="14"/>
  </cols>
  <sheetData>
    <row r="1" spans="2:14" ht="15.75" customHeight="1" x14ac:dyDescent="0.2">
      <c r="N1" s="87"/>
    </row>
    <row r="2" spans="2:14" ht="24.75" customHeight="1" x14ac:dyDescent="0.2">
      <c r="B2" s="19" t="s">
        <v>24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4" s="15" customFormat="1" ht="15.75" customHeight="1" x14ac:dyDescent="0.2">
      <c r="B3" s="20" t="s">
        <v>4</v>
      </c>
      <c r="C3" s="28" t="s">
        <v>59</v>
      </c>
      <c r="D3" s="28"/>
      <c r="E3" s="28"/>
      <c r="F3" s="47"/>
      <c r="G3" s="47"/>
      <c r="H3" s="61"/>
      <c r="I3" s="61"/>
      <c r="J3" s="61"/>
      <c r="K3" s="61"/>
      <c r="L3" s="61"/>
      <c r="M3" s="61"/>
      <c r="N3" s="61"/>
    </row>
    <row r="4" spans="2:14" s="15" customFormat="1" ht="15.75" customHeight="1" x14ac:dyDescent="0.2">
      <c r="B4" s="20" t="s">
        <v>1</v>
      </c>
      <c r="C4" s="29" t="s">
        <v>36</v>
      </c>
      <c r="D4" s="35"/>
      <c r="E4" s="35"/>
      <c r="F4" s="48"/>
      <c r="G4" s="48"/>
      <c r="H4" s="61"/>
      <c r="I4" s="61"/>
      <c r="J4" s="61"/>
      <c r="K4" s="61"/>
      <c r="L4" s="61"/>
      <c r="M4" s="61"/>
      <c r="N4" s="61"/>
    </row>
    <row r="5" spans="2:14" ht="7.5" customHeight="1" x14ac:dyDescent="0.2">
      <c r="M5" s="2"/>
    </row>
    <row r="6" spans="2:14" ht="15.75" customHeight="1" x14ac:dyDescent="0.2">
      <c r="B6" s="21"/>
      <c r="C6" s="118" t="s">
        <v>26</v>
      </c>
      <c r="D6" s="119"/>
      <c r="E6" s="119"/>
      <c r="F6" s="120"/>
      <c r="G6" s="114" t="s">
        <v>28</v>
      </c>
      <c r="H6" s="115"/>
      <c r="I6" s="115"/>
      <c r="J6" s="115"/>
      <c r="K6" s="115"/>
      <c r="L6" s="115"/>
      <c r="M6" s="115"/>
      <c r="N6" s="88"/>
    </row>
    <row r="7" spans="2:14" ht="15.75" customHeight="1" x14ac:dyDescent="0.2">
      <c r="B7" s="22"/>
      <c r="C7" s="121"/>
      <c r="D7" s="122"/>
      <c r="E7" s="122"/>
      <c r="F7" s="123"/>
      <c r="G7" s="54" t="s">
        <v>13</v>
      </c>
      <c r="H7" s="62"/>
      <c r="I7" s="62"/>
      <c r="J7" s="73" t="s">
        <v>30</v>
      </c>
      <c r="K7" s="62"/>
      <c r="L7" s="62"/>
      <c r="M7" s="124" t="s">
        <v>7</v>
      </c>
      <c r="N7" s="89" t="s">
        <v>27</v>
      </c>
    </row>
    <row r="8" spans="2:14" s="16" customFormat="1" ht="23.85" customHeight="1" x14ac:dyDescent="0.15">
      <c r="B8" s="22" t="s">
        <v>33</v>
      </c>
      <c r="C8" s="30" t="s">
        <v>34</v>
      </c>
      <c r="D8" s="36" t="s">
        <v>35</v>
      </c>
      <c r="E8" s="40" t="s">
        <v>38</v>
      </c>
      <c r="F8" s="49" t="s">
        <v>39</v>
      </c>
      <c r="G8" s="22" t="s">
        <v>40</v>
      </c>
      <c r="H8" s="36" t="s">
        <v>35</v>
      </c>
      <c r="I8" s="25" t="s">
        <v>5</v>
      </c>
      <c r="J8" s="74" t="s">
        <v>40</v>
      </c>
      <c r="K8" s="36" t="s">
        <v>35</v>
      </c>
      <c r="L8" s="25" t="s">
        <v>5</v>
      </c>
      <c r="M8" s="125"/>
      <c r="N8" s="90"/>
    </row>
    <row r="9" spans="2:14" s="17" customFormat="1" ht="15.75" customHeight="1" x14ac:dyDescent="0.2">
      <c r="B9" s="23"/>
      <c r="C9" s="31" t="s">
        <v>25</v>
      </c>
      <c r="D9" s="37" t="s">
        <v>19</v>
      </c>
      <c r="E9" s="41" t="s">
        <v>41</v>
      </c>
      <c r="F9" s="50" t="s">
        <v>42</v>
      </c>
      <c r="G9" s="23" t="s">
        <v>20</v>
      </c>
      <c r="H9" s="37" t="s">
        <v>37</v>
      </c>
      <c r="I9" s="41" t="s">
        <v>42</v>
      </c>
      <c r="J9" s="75" t="s">
        <v>20</v>
      </c>
      <c r="K9" s="37" t="s">
        <v>37</v>
      </c>
      <c r="L9" s="41" t="s">
        <v>42</v>
      </c>
      <c r="M9" s="75" t="s">
        <v>42</v>
      </c>
      <c r="N9" s="91" t="s">
        <v>42</v>
      </c>
    </row>
    <row r="10" spans="2:14" ht="20.100000000000001" customHeight="1" x14ac:dyDescent="0.2">
      <c r="B10" s="107" t="s">
        <v>44</v>
      </c>
      <c r="C10" s="32">
        <v>260</v>
      </c>
      <c r="D10" s="38"/>
      <c r="E10" s="42">
        <v>100</v>
      </c>
      <c r="F10" s="51">
        <f t="shared" ref="F10:F21" si="0">C10*D10*(185-E10)/100</f>
        <v>0</v>
      </c>
      <c r="G10" s="55"/>
      <c r="H10" s="63"/>
      <c r="I10" s="68"/>
      <c r="J10" s="76">
        <v>32000</v>
      </c>
      <c r="K10" s="38"/>
      <c r="L10" s="70">
        <f>J10*K10</f>
        <v>0</v>
      </c>
      <c r="M10" s="86">
        <f t="shared" ref="M10:M21" si="1">I10+L10</f>
        <v>0</v>
      </c>
      <c r="N10" s="92">
        <f t="shared" ref="N10:N21" si="2">ROUNDDOWN(F10+M10,0)</f>
        <v>0</v>
      </c>
    </row>
    <row r="11" spans="2:14" ht="20.100000000000001" customHeight="1" x14ac:dyDescent="0.2">
      <c r="B11" s="107" t="s">
        <v>45</v>
      </c>
      <c r="C11" s="32">
        <v>260</v>
      </c>
      <c r="D11" s="38"/>
      <c r="E11" s="42">
        <f t="shared" ref="E11:E21" si="3">$E$10</f>
        <v>100</v>
      </c>
      <c r="F11" s="51">
        <f t="shared" si="0"/>
        <v>0</v>
      </c>
      <c r="G11" s="55"/>
      <c r="H11" s="63"/>
      <c r="I11" s="68"/>
      <c r="J11" s="76">
        <v>29200</v>
      </c>
      <c r="K11" s="38"/>
      <c r="L11" s="70">
        <f>J11*K11</f>
        <v>0</v>
      </c>
      <c r="M11" s="86">
        <f t="shared" si="1"/>
        <v>0</v>
      </c>
      <c r="N11" s="92">
        <f t="shared" si="2"/>
        <v>0</v>
      </c>
    </row>
    <row r="12" spans="2:14" ht="20.100000000000001" customHeight="1" x14ac:dyDescent="0.2">
      <c r="B12" s="107" t="s">
        <v>46</v>
      </c>
      <c r="C12" s="32">
        <v>260</v>
      </c>
      <c r="D12" s="38"/>
      <c r="E12" s="42">
        <f t="shared" si="3"/>
        <v>100</v>
      </c>
      <c r="F12" s="51">
        <f t="shared" si="0"/>
        <v>0</v>
      </c>
      <c r="G12" s="55"/>
      <c r="H12" s="63"/>
      <c r="I12" s="68"/>
      <c r="J12" s="76">
        <v>27200</v>
      </c>
      <c r="K12" s="38"/>
      <c r="L12" s="70">
        <f>J12*K12</f>
        <v>0</v>
      </c>
      <c r="M12" s="86">
        <f t="shared" si="1"/>
        <v>0</v>
      </c>
      <c r="N12" s="92">
        <f t="shared" si="2"/>
        <v>0</v>
      </c>
    </row>
    <row r="13" spans="2:14" ht="20.100000000000001" customHeight="1" x14ac:dyDescent="0.2">
      <c r="B13" s="107" t="s">
        <v>47</v>
      </c>
      <c r="C13" s="32">
        <v>260</v>
      </c>
      <c r="D13" s="38"/>
      <c r="E13" s="42">
        <f t="shared" si="3"/>
        <v>100</v>
      </c>
      <c r="F13" s="51">
        <f t="shared" si="0"/>
        <v>0</v>
      </c>
      <c r="G13" s="56"/>
      <c r="H13" s="64"/>
      <c r="I13" s="69"/>
      <c r="J13" s="76">
        <v>34200</v>
      </c>
      <c r="K13" s="38"/>
      <c r="L13" s="70">
        <f>J13*K13</f>
        <v>0</v>
      </c>
      <c r="M13" s="86">
        <f t="shared" si="1"/>
        <v>0</v>
      </c>
      <c r="N13" s="92">
        <f t="shared" si="2"/>
        <v>0</v>
      </c>
    </row>
    <row r="14" spans="2:14" ht="20.100000000000001" customHeight="1" x14ac:dyDescent="0.2">
      <c r="B14" s="107" t="s">
        <v>48</v>
      </c>
      <c r="C14" s="32">
        <v>260</v>
      </c>
      <c r="D14" s="38"/>
      <c r="E14" s="42">
        <f t="shared" si="3"/>
        <v>100</v>
      </c>
      <c r="F14" s="51">
        <f t="shared" si="0"/>
        <v>0</v>
      </c>
      <c r="G14" s="56"/>
      <c r="H14" s="64"/>
      <c r="I14" s="69"/>
      <c r="J14" s="76">
        <v>35300</v>
      </c>
      <c r="K14" s="38"/>
      <c r="L14" s="70">
        <f>J14*K14</f>
        <v>0</v>
      </c>
      <c r="M14" s="86">
        <f t="shared" si="1"/>
        <v>0</v>
      </c>
      <c r="N14" s="92">
        <f t="shared" si="2"/>
        <v>0</v>
      </c>
    </row>
    <row r="15" spans="2:14" ht="20.100000000000001" customHeight="1" x14ac:dyDescent="0.2">
      <c r="B15" s="107" t="s">
        <v>49</v>
      </c>
      <c r="C15" s="32">
        <v>260</v>
      </c>
      <c r="D15" s="38"/>
      <c r="E15" s="42">
        <f t="shared" si="3"/>
        <v>100</v>
      </c>
      <c r="F15" s="51">
        <f t="shared" si="0"/>
        <v>0</v>
      </c>
      <c r="G15" s="57">
        <v>33400</v>
      </c>
      <c r="H15" s="38"/>
      <c r="I15" s="70">
        <f>G15*H15</f>
        <v>0</v>
      </c>
      <c r="J15" s="77"/>
      <c r="K15" s="81"/>
      <c r="L15" s="69"/>
      <c r="M15" s="86">
        <f t="shared" si="1"/>
        <v>0</v>
      </c>
      <c r="N15" s="92">
        <f t="shared" si="2"/>
        <v>0</v>
      </c>
    </row>
    <row r="16" spans="2:14" ht="20.100000000000001" customHeight="1" x14ac:dyDescent="0.2">
      <c r="B16" s="107" t="s">
        <v>50</v>
      </c>
      <c r="C16" s="32">
        <v>260</v>
      </c>
      <c r="D16" s="38"/>
      <c r="E16" s="42">
        <f t="shared" si="3"/>
        <v>100</v>
      </c>
      <c r="F16" s="51">
        <f t="shared" si="0"/>
        <v>0</v>
      </c>
      <c r="G16" s="57">
        <v>21300</v>
      </c>
      <c r="H16" s="38"/>
      <c r="I16" s="70">
        <f>G16*H16</f>
        <v>0</v>
      </c>
      <c r="J16" s="77"/>
      <c r="K16" s="81"/>
      <c r="L16" s="84"/>
      <c r="M16" s="86">
        <f t="shared" si="1"/>
        <v>0</v>
      </c>
      <c r="N16" s="92">
        <f t="shared" si="2"/>
        <v>0</v>
      </c>
    </row>
    <row r="17" spans="2:14" ht="20.100000000000001" customHeight="1" x14ac:dyDescent="0.2">
      <c r="B17" s="107" t="s">
        <v>51</v>
      </c>
      <c r="C17" s="32">
        <v>260</v>
      </c>
      <c r="D17" s="38"/>
      <c r="E17" s="43">
        <f t="shared" si="3"/>
        <v>100</v>
      </c>
      <c r="F17" s="51">
        <f t="shared" si="0"/>
        <v>0</v>
      </c>
      <c r="G17" s="57">
        <v>31800</v>
      </c>
      <c r="H17" s="38"/>
      <c r="I17" s="70">
        <f>G17*H17</f>
        <v>0</v>
      </c>
      <c r="J17" s="78"/>
      <c r="K17" s="64"/>
      <c r="L17" s="85"/>
      <c r="M17" s="86">
        <f t="shared" si="1"/>
        <v>0</v>
      </c>
      <c r="N17" s="92">
        <f t="shared" si="2"/>
        <v>0</v>
      </c>
    </row>
    <row r="18" spans="2:14" ht="20.100000000000001" customHeight="1" x14ac:dyDescent="0.2">
      <c r="B18" s="107" t="s">
        <v>52</v>
      </c>
      <c r="C18" s="32">
        <v>260</v>
      </c>
      <c r="D18" s="38"/>
      <c r="E18" s="44">
        <f t="shared" si="3"/>
        <v>100</v>
      </c>
      <c r="F18" s="51">
        <f t="shared" si="0"/>
        <v>0</v>
      </c>
      <c r="G18" s="55"/>
      <c r="H18" s="63"/>
      <c r="I18" s="68"/>
      <c r="J18" s="76">
        <v>37800</v>
      </c>
      <c r="K18" s="38"/>
      <c r="L18" s="70">
        <f>J18*K18</f>
        <v>0</v>
      </c>
      <c r="M18" s="86">
        <f t="shared" si="1"/>
        <v>0</v>
      </c>
      <c r="N18" s="92">
        <f t="shared" si="2"/>
        <v>0</v>
      </c>
    </row>
    <row r="19" spans="2:14" ht="20.100000000000001" customHeight="1" x14ac:dyDescent="0.2">
      <c r="B19" s="107" t="s">
        <v>53</v>
      </c>
      <c r="C19" s="32">
        <v>260</v>
      </c>
      <c r="D19" s="38"/>
      <c r="E19" s="42">
        <f t="shared" si="3"/>
        <v>100</v>
      </c>
      <c r="F19" s="51">
        <f t="shared" si="0"/>
        <v>0</v>
      </c>
      <c r="G19" s="55"/>
      <c r="H19" s="63"/>
      <c r="I19" s="68"/>
      <c r="J19" s="76">
        <v>33500</v>
      </c>
      <c r="K19" s="38"/>
      <c r="L19" s="70">
        <f>J19*K19</f>
        <v>0</v>
      </c>
      <c r="M19" s="86">
        <f t="shared" si="1"/>
        <v>0</v>
      </c>
      <c r="N19" s="92">
        <f t="shared" si="2"/>
        <v>0</v>
      </c>
    </row>
    <row r="20" spans="2:14" ht="20.100000000000001" customHeight="1" x14ac:dyDescent="0.2">
      <c r="B20" s="107" t="s">
        <v>54</v>
      </c>
      <c r="C20" s="32">
        <v>260</v>
      </c>
      <c r="D20" s="38"/>
      <c r="E20" s="42">
        <f t="shared" si="3"/>
        <v>100</v>
      </c>
      <c r="F20" s="51">
        <f t="shared" si="0"/>
        <v>0</v>
      </c>
      <c r="G20" s="55"/>
      <c r="H20" s="63"/>
      <c r="I20" s="68"/>
      <c r="J20" s="76">
        <v>27600</v>
      </c>
      <c r="K20" s="38"/>
      <c r="L20" s="70">
        <f>J20*K20</f>
        <v>0</v>
      </c>
      <c r="M20" s="86">
        <f t="shared" si="1"/>
        <v>0</v>
      </c>
      <c r="N20" s="92">
        <f t="shared" si="2"/>
        <v>0</v>
      </c>
    </row>
    <row r="21" spans="2:14" ht="20.100000000000001" customHeight="1" x14ac:dyDescent="0.2">
      <c r="B21" s="107" t="s">
        <v>55</v>
      </c>
      <c r="C21" s="32">
        <v>260</v>
      </c>
      <c r="D21" s="38"/>
      <c r="E21" s="45">
        <f t="shared" si="3"/>
        <v>100</v>
      </c>
      <c r="F21" s="51">
        <f t="shared" si="0"/>
        <v>0</v>
      </c>
      <c r="G21" s="58"/>
      <c r="H21" s="65"/>
      <c r="I21" s="71"/>
      <c r="J21" s="79">
        <v>29900</v>
      </c>
      <c r="K21" s="38"/>
      <c r="L21" s="70">
        <f>J21*K21</f>
        <v>0</v>
      </c>
      <c r="M21" s="86">
        <f t="shared" si="1"/>
        <v>0</v>
      </c>
      <c r="N21" s="92">
        <f t="shared" si="2"/>
        <v>0</v>
      </c>
    </row>
    <row r="22" spans="2:14" ht="20.100000000000001" customHeight="1" x14ac:dyDescent="0.2">
      <c r="B22" s="24" t="s">
        <v>14</v>
      </c>
      <c r="C22" s="33"/>
      <c r="D22" s="39"/>
      <c r="E22" s="46"/>
      <c r="F22" s="52"/>
      <c r="G22" s="59">
        <f>SUM(G10:G21)</f>
        <v>86500</v>
      </c>
      <c r="H22" s="66"/>
      <c r="I22" s="72"/>
      <c r="J22" s="80">
        <f>SUM(J10:J21)</f>
        <v>286700</v>
      </c>
      <c r="K22" s="82"/>
      <c r="L22" s="116" t="s">
        <v>9</v>
      </c>
      <c r="M22" s="117"/>
      <c r="N22" s="93">
        <f>SUM(N10:N21)</f>
        <v>0</v>
      </c>
    </row>
    <row r="23" spans="2:14" ht="9" customHeight="1" x14ac:dyDescent="0.2">
      <c r="B23" s="25"/>
      <c r="C23" s="34"/>
      <c r="D23" s="34"/>
      <c r="E23" s="34"/>
      <c r="F23" s="53"/>
      <c r="G23" s="60"/>
      <c r="H23" s="67"/>
      <c r="I23" s="67"/>
      <c r="J23" s="60"/>
      <c r="K23" s="83"/>
      <c r="L23" s="67"/>
      <c r="M23" s="67"/>
      <c r="N23" s="67"/>
    </row>
    <row r="24" spans="2:14" ht="9" customHeight="1" x14ac:dyDescent="0.2"/>
    <row r="25" spans="2:14" s="18" customFormat="1" ht="6" customHeight="1" x14ac:dyDescent="0.2">
      <c r="B25" s="26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  <c r="N25" s="97"/>
    </row>
    <row r="26" spans="2:14" ht="15.75" customHeight="1" x14ac:dyDescent="0.2">
      <c r="B26" s="98" t="s">
        <v>11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101"/>
    </row>
    <row r="27" spans="2:14" ht="6" customHeight="1" x14ac:dyDescent="0.2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101"/>
    </row>
    <row r="28" spans="2:14" ht="15.75" customHeight="1" x14ac:dyDescent="0.2">
      <c r="B28" s="27" t="s">
        <v>10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2"/>
    </row>
    <row r="29" spans="2:14" ht="6" customHeight="1" x14ac:dyDescent="0.2">
      <c r="B29" s="27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00"/>
      <c r="N29" s="101"/>
    </row>
    <row r="30" spans="2:14" ht="15.75" customHeight="1" x14ac:dyDescent="0.2">
      <c r="B30" s="27" t="s">
        <v>29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1"/>
    </row>
    <row r="31" spans="2:14" ht="6" customHeight="1" x14ac:dyDescent="0.2">
      <c r="B31" s="27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101"/>
    </row>
    <row r="32" spans="2:14" ht="15.75" customHeight="1" x14ac:dyDescent="0.2">
      <c r="B32" s="27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2"/>
    </row>
    <row r="33" spans="2:14" ht="15.75" customHeight="1" x14ac:dyDescent="0.2"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2"/>
    </row>
    <row r="34" spans="2:14" ht="15.75" customHeight="1" x14ac:dyDescent="0.2">
      <c r="B34" s="27" t="s">
        <v>43</v>
      </c>
      <c r="C34" s="99" t="s">
        <v>56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2"/>
    </row>
    <row r="35" spans="2:14" ht="6" customHeight="1" x14ac:dyDescent="0.2">
      <c r="B35" s="27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00"/>
      <c r="N35" s="101"/>
    </row>
    <row r="36" spans="2:14" ht="15.75" customHeight="1" x14ac:dyDescent="0.2">
      <c r="B36" s="27" t="s">
        <v>30</v>
      </c>
      <c r="C36" s="99" t="s">
        <v>57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2"/>
    </row>
    <row r="37" spans="2:14" ht="15.75" customHeight="1" x14ac:dyDescent="0.2"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2"/>
    </row>
    <row r="38" spans="2:14" ht="15.75" customHeight="1" x14ac:dyDescent="0.2">
      <c r="B38" s="98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2"/>
    </row>
    <row r="39" spans="2:14" ht="6" customHeight="1" x14ac:dyDescent="0.2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  <c r="N39" s="106"/>
    </row>
  </sheetData>
  <mergeCells count="4">
    <mergeCell ref="G6:M6"/>
    <mergeCell ref="L22:M22"/>
    <mergeCell ref="C6:F7"/>
    <mergeCell ref="M7:M8"/>
  </mergeCells>
  <phoneticPr fontId="20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39"/>
  <sheetViews>
    <sheetView workbookViewId="0">
      <selection activeCell="K18" sqref="K18"/>
    </sheetView>
  </sheetViews>
  <sheetFormatPr defaultColWidth="9" defaultRowHeight="15.75" customHeight="1" x14ac:dyDescent="0.2"/>
  <cols>
    <col min="1" max="1" width="2.6640625" style="14" customWidth="1"/>
    <col min="2" max="2" width="11.6640625" style="14" customWidth="1"/>
    <col min="3" max="4" width="10.6640625" style="14" customWidth="1"/>
    <col min="5" max="5" width="8.6640625" style="14" customWidth="1"/>
    <col min="6" max="6" width="12.6640625" style="14" customWidth="1"/>
    <col min="7" max="13" width="10.6640625" style="14" customWidth="1"/>
    <col min="14" max="14" width="12.6640625" style="14" customWidth="1"/>
    <col min="15" max="15" width="2.6640625" style="14" customWidth="1"/>
    <col min="16" max="16" width="9" style="14" bestFit="1" customWidth="1"/>
    <col min="17" max="17" width="9" style="14" customWidth="1"/>
    <col min="18" max="16384" width="9" style="14"/>
  </cols>
  <sheetData>
    <row r="1" spans="2:14" ht="15.75" customHeight="1" x14ac:dyDescent="0.2">
      <c r="N1" s="87"/>
    </row>
    <row r="2" spans="2:14" ht="24.75" customHeight="1" x14ac:dyDescent="0.2">
      <c r="B2" s="19" t="s">
        <v>24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4" s="15" customFormat="1" ht="15.75" customHeight="1" x14ac:dyDescent="0.2">
      <c r="B3" s="20" t="s">
        <v>4</v>
      </c>
      <c r="C3" s="28" t="s">
        <v>59</v>
      </c>
      <c r="D3" s="28"/>
      <c r="E3" s="28"/>
      <c r="F3" s="47"/>
      <c r="G3" s="47"/>
      <c r="H3" s="61"/>
      <c r="I3" s="61"/>
      <c r="J3" s="61"/>
      <c r="K3" s="61"/>
      <c r="L3" s="61"/>
      <c r="M3" s="61"/>
      <c r="N3" s="61"/>
    </row>
    <row r="4" spans="2:14" s="15" customFormat="1" ht="15.75" customHeight="1" x14ac:dyDescent="0.2">
      <c r="B4" s="20" t="s">
        <v>1</v>
      </c>
      <c r="C4" s="29" t="s">
        <v>31</v>
      </c>
      <c r="D4" s="35"/>
      <c r="E4" s="35"/>
      <c r="F4" s="48"/>
      <c r="G4" s="48"/>
      <c r="H4" s="61"/>
      <c r="I4" s="61"/>
      <c r="J4" s="61"/>
      <c r="K4" s="61"/>
      <c r="L4" s="61"/>
      <c r="M4" s="61"/>
      <c r="N4" s="61"/>
    </row>
    <row r="5" spans="2:14" ht="7.5" customHeight="1" x14ac:dyDescent="0.2">
      <c r="M5" s="2"/>
    </row>
    <row r="6" spans="2:14" ht="15.75" customHeight="1" x14ac:dyDescent="0.2">
      <c r="B6" s="21"/>
      <c r="C6" s="118" t="s">
        <v>26</v>
      </c>
      <c r="D6" s="119"/>
      <c r="E6" s="119"/>
      <c r="F6" s="120"/>
      <c r="G6" s="114" t="s">
        <v>28</v>
      </c>
      <c r="H6" s="115"/>
      <c r="I6" s="115"/>
      <c r="J6" s="115"/>
      <c r="K6" s="115"/>
      <c r="L6" s="115"/>
      <c r="M6" s="115"/>
      <c r="N6" s="88"/>
    </row>
    <row r="7" spans="2:14" ht="15.75" customHeight="1" x14ac:dyDescent="0.2">
      <c r="B7" s="22"/>
      <c r="C7" s="121"/>
      <c r="D7" s="122"/>
      <c r="E7" s="122"/>
      <c r="F7" s="123"/>
      <c r="G7" s="54" t="s">
        <v>13</v>
      </c>
      <c r="H7" s="62"/>
      <c r="I7" s="62"/>
      <c r="J7" s="73" t="s">
        <v>30</v>
      </c>
      <c r="K7" s="62"/>
      <c r="L7" s="62"/>
      <c r="M7" s="124" t="s">
        <v>7</v>
      </c>
      <c r="N7" s="89" t="s">
        <v>27</v>
      </c>
    </row>
    <row r="8" spans="2:14" s="16" customFormat="1" ht="23.85" customHeight="1" x14ac:dyDescent="0.15">
      <c r="B8" s="22" t="s">
        <v>33</v>
      </c>
      <c r="C8" s="30" t="s">
        <v>34</v>
      </c>
      <c r="D8" s="36" t="s">
        <v>35</v>
      </c>
      <c r="E8" s="40" t="s">
        <v>38</v>
      </c>
      <c r="F8" s="49" t="s">
        <v>39</v>
      </c>
      <c r="G8" s="22" t="s">
        <v>40</v>
      </c>
      <c r="H8" s="36" t="s">
        <v>35</v>
      </c>
      <c r="I8" s="25" t="s">
        <v>5</v>
      </c>
      <c r="J8" s="74" t="s">
        <v>40</v>
      </c>
      <c r="K8" s="36" t="s">
        <v>35</v>
      </c>
      <c r="L8" s="25" t="s">
        <v>5</v>
      </c>
      <c r="M8" s="125"/>
      <c r="N8" s="90"/>
    </row>
    <row r="9" spans="2:14" s="17" customFormat="1" ht="15.75" customHeight="1" x14ac:dyDescent="0.2">
      <c r="B9" s="23"/>
      <c r="C9" s="31" t="s">
        <v>25</v>
      </c>
      <c r="D9" s="37" t="s">
        <v>19</v>
      </c>
      <c r="E9" s="41" t="s">
        <v>41</v>
      </c>
      <c r="F9" s="50" t="s">
        <v>42</v>
      </c>
      <c r="G9" s="23" t="s">
        <v>20</v>
      </c>
      <c r="H9" s="37" t="s">
        <v>37</v>
      </c>
      <c r="I9" s="41" t="s">
        <v>42</v>
      </c>
      <c r="J9" s="75" t="s">
        <v>20</v>
      </c>
      <c r="K9" s="37" t="s">
        <v>37</v>
      </c>
      <c r="L9" s="41" t="s">
        <v>42</v>
      </c>
      <c r="M9" s="75" t="s">
        <v>42</v>
      </c>
      <c r="N9" s="91" t="s">
        <v>42</v>
      </c>
    </row>
    <row r="10" spans="2:14" ht="20.100000000000001" customHeight="1" x14ac:dyDescent="0.2">
      <c r="B10" s="107" t="s">
        <v>44</v>
      </c>
      <c r="C10" s="32">
        <v>444</v>
      </c>
      <c r="D10" s="38"/>
      <c r="E10" s="42">
        <v>100</v>
      </c>
      <c r="F10" s="51">
        <f t="shared" ref="F10:F21" si="0">C10*D10*(185-E10)/100</f>
        <v>0</v>
      </c>
      <c r="G10" s="55"/>
      <c r="H10" s="63"/>
      <c r="I10" s="68"/>
      <c r="J10" s="76">
        <v>66700</v>
      </c>
      <c r="K10" s="38"/>
      <c r="L10" s="70">
        <f>J10*K10</f>
        <v>0</v>
      </c>
      <c r="M10" s="86">
        <f t="shared" ref="M10:M21" si="1">I10+L10</f>
        <v>0</v>
      </c>
      <c r="N10" s="92">
        <f t="shared" ref="N10:N21" si="2">ROUNDDOWN(F10+M10,0)</f>
        <v>0</v>
      </c>
    </row>
    <row r="11" spans="2:14" ht="20.100000000000001" customHeight="1" x14ac:dyDescent="0.2">
      <c r="B11" s="107" t="s">
        <v>45</v>
      </c>
      <c r="C11" s="32">
        <v>444</v>
      </c>
      <c r="D11" s="38"/>
      <c r="E11" s="42">
        <f t="shared" ref="E11:E21" si="3">$E$10</f>
        <v>100</v>
      </c>
      <c r="F11" s="51">
        <f t="shared" si="0"/>
        <v>0</v>
      </c>
      <c r="G11" s="55"/>
      <c r="H11" s="63"/>
      <c r="I11" s="68"/>
      <c r="J11" s="76">
        <v>68200</v>
      </c>
      <c r="K11" s="38"/>
      <c r="L11" s="70">
        <f>J11*K11</f>
        <v>0</v>
      </c>
      <c r="M11" s="86">
        <f t="shared" si="1"/>
        <v>0</v>
      </c>
      <c r="N11" s="92">
        <f t="shared" si="2"/>
        <v>0</v>
      </c>
    </row>
    <row r="12" spans="2:14" ht="20.100000000000001" customHeight="1" x14ac:dyDescent="0.2">
      <c r="B12" s="107" t="s">
        <v>46</v>
      </c>
      <c r="C12" s="32">
        <v>444</v>
      </c>
      <c r="D12" s="38"/>
      <c r="E12" s="42">
        <f t="shared" si="3"/>
        <v>100</v>
      </c>
      <c r="F12" s="51">
        <f t="shared" si="0"/>
        <v>0</v>
      </c>
      <c r="G12" s="55"/>
      <c r="H12" s="63"/>
      <c r="I12" s="68"/>
      <c r="J12" s="76">
        <v>66400</v>
      </c>
      <c r="K12" s="38"/>
      <c r="L12" s="70">
        <f>J12*K12</f>
        <v>0</v>
      </c>
      <c r="M12" s="86">
        <f t="shared" si="1"/>
        <v>0</v>
      </c>
      <c r="N12" s="92">
        <f t="shared" si="2"/>
        <v>0</v>
      </c>
    </row>
    <row r="13" spans="2:14" ht="20.100000000000001" customHeight="1" x14ac:dyDescent="0.2">
      <c r="B13" s="107" t="s">
        <v>47</v>
      </c>
      <c r="C13" s="32">
        <v>444</v>
      </c>
      <c r="D13" s="38"/>
      <c r="E13" s="42">
        <f t="shared" si="3"/>
        <v>100</v>
      </c>
      <c r="F13" s="51">
        <f t="shared" si="0"/>
        <v>0</v>
      </c>
      <c r="G13" s="56"/>
      <c r="H13" s="64"/>
      <c r="I13" s="69"/>
      <c r="J13" s="76">
        <v>73000</v>
      </c>
      <c r="K13" s="38"/>
      <c r="L13" s="70">
        <f>J13*K13</f>
        <v>0</v>
      </c>
      <c r="M13" s="86">
        <f t="shared" si="1"/>
        <v>0</v>
      </c>
      <c r="N13" s="92">
        <f t="shared" si="2"/>
        <v>0</v>
      </c>
    </row>
    <row r="14" spans="2:14" ht="20.100000000000001" customHeight="1" x14ac:dyDescent="0.2">
      <c r="B14" s="107" t="s">
        <v>48</v>
      </c>
      <c r="C14" s="32">
        <v>444</v>
      </c>
      <c r="D14" s="38"/>
      <c r="E14" s="42">
        <f t="shared" si="3"/>
        <v>100</v>
      </c>
      <c r="F14" s="51">
        <f t="shared" si="0"/>
        <v>0</v>
      </c>
      <c r="G14" s="56"/>
      <c r="H14" s="64"/>
      <c r="I14" s="69"/>
      <c r="J14" s="76">
        <v>79100</v>
      </c>
      <c r="K14" s="38"/>
      <c r="L14" s="70">
        <f>J14*K14</f>
        <v>0</v>
      </c>
      <c r="M14" s="86">
        <f t="shared" si="1"/>
        <v>0</v>
      </c>
      <c r="N14" s="92">
        <f t="shared" si="2"/>
        <v>0</v>
      </c>
    </row>
    <row r="15" spans="2:14" ht="20.100000000000001" customHeight="1" x14ac:dyDescent="0.2">
      <c r="B15" s="107" t="s">
        <v>49</v>
      </c>
      <c r="C15" s="32">
        <v>444</v>
      </c>
      <c r="D15" s="38"/>
      <c r="E15" s="42">
        <f t="shared" si="3"/>
        <v>100</v>
      </c>
      <c r="F15" s="51">
        <f t="shared" si="0"/>
        <v>0</v>
      </c>
      <c r="G15" s="57">
        <v>81400</v>
      </c>
      <c r="H15" s="38"/>
      <c r="I15" s="70">
        <f>G15*H15</f>
        <v>0</v>
      </c>
      <c r="J15" s="77"/>
      <c r="K15" s="81"/>
      <c r="L15" s="69"/>
      <c r="M15" s="86">
        <f t="shared" si="1"/>
        <v>0</v>
      </c>
      <c r="N15" s="92">
        <f t="shared" si="2"/>
        <v>0</v>
      </c>
    </row>
    <row r="16" spans="2:14" ht="20.100000000000001" customHeight="1" x14ac:dyDescent="0.2">
      <c r="B16" s="107" t="s">
        <v>50</v>
      </c>
      <c r="C16" s="32">
        <v>444</v>
      </c>
      <c r="D16" s="38"/>
      <c r="E16" s="42">
        <f t="shared" si="3"/>
        <v>100</v>
      </c>
      <c r="F16" s="51">
        <f t="shared" si="0"/>
        <v>0</v>
      </c>
      <c r="G16" s="57">
        <v>62500</v>
      </c>
      <c r="H16" s="38"/>
      <c r="I16" s="70">
        <f>G16*H16</f>
        <v>0</v>
      </c>
      <c r="J16" s="77"/>
      <c r="K16" s="81"/>
      <c r="L16" s="84"/>
      <c r="M16" s="86">
        <f t="shared" si="1"/>
        <v>0</v>
      </c>
      <c r="N16" s="92">
        <f t="shared" si="2"/>
        <v>0</v>
      </c>
    </row>
    <row r="17" spans="2:14" ht="20.100000000000001" customHeight="1" x14ac:dyDescent="0.2">
      <c r="B17" s="107" t="s">
        <v>51</v>
      </c>
      <c r="C17" s="32">
        <v>444</v>
      </c>
      <c r="D17" s="38"/>
      <c r="E17" s="43">
        <f t="shared" si="3"/>
        <v>100</v>
      </c>
      <c r="F17" s="51">
        <f t="shared" si="0"/>
        <v>0</v>
      </c>
      <c r="G17" s="57">
        <v>78300</v>
      </c>
      <c r="H17" s="38"/>
      <c r="I17" s="70">
        <f>G17*H17</f>
        <v>0</v>
      </c>
      <c r="J17" s="78"/>
      <c r="K17" s="64"/>
      <c r="L17" s="85"/>
      <c r="M17" s="86">
        <f t="shared" si="1"/>
        <v>0</v>
      </c>
      <c r="N17" s="92">
        <f t="shared" si="2"/>
        <v>0</v>
      </c>
    </row>
    <row r="18" spans="2:14" ht="20.100000000000001" customHeight="1" x14ac:dyDescent="0.2">
      <c r="B18" s="107" t="s">
        <v>52</v>
      </c>
      <c r="C18" s="32">
        <v>444</v>
      </c>
      <c r="D18" s="38"/>
      <c r="E18" s="44">
        <f t="shared" si="3"/>
        <v>100</v>
      </c>
      <c r="F18" s="51">
        <f t="shared" si="0"/>
        <v>0</v>
      </c>
      <c r="G18" s="55"/>
      <c r="H18" s="63"/>
      <c r="I18" s="68"/>
      <c r="J18" s="76">
        <v>77800</v>
      </c>
      <c r="K18" s="38"/>
      <c r="L18" s="70">
        <f>J18*K18</f>
        <v>0</v>
      </c>
      <c r="M18" s="86">
        <f t="shared" si="1"/>
        <v>0</v>
      </c>
      <c r="N18" s="92">
        <f t="shared" si="2"/>
        <v>0</v>
      </c>
    </row>
    <row r="19" spans="2:14" ht="20.100000000000001" customHeight="1" x14ac:dyDescent="0.2">
      <c r="B19" s="107" t="s">
        <v>53</v>
      </c>
      <c r="C19" s="32">
        <v>444</v>
      </c>
      <c r="D19" s="38"/>
      <c r="E19" s="42">
        <f t="shared" si="3"/>
        <v>100</v>
      </c>
      <c r="F19" s="51">
        <f t="shared" si="0"/>
        <v>0</v>
      </c>
      <c r="G19" s="55"/>
      <c r="H19" s="63"/>
      <c r="I19" s="68"/>
      <c r="J19" s="76">
        <v>69100</v>
      </c>
      <c r="K19" s="38"/>
      <c r="L19" s="70">
        <f>J19*K19</f>
        <v>0</v>
      </c>
      <c r="M19" s="86">
        <f t="shared" si="1"/>
        <v>0</v>
      </c>
      <c r="N19" s="92">
        <f t="shared" si="2"/>
        <v>0</v>
      </c>
    </row>
    <row r="20" spans="2:14" ht="20.100000000000001" customHeight="1" x14ac:dyDescent="0.2">
      <c r="B20" s="107" t="s">
        <v>54</v>
      </c>
      <c r="C20" s="32">
        <v>444</v>
      </c>
      <c r="D20" s="38"/>
      <c r="E20" s="42">
        <f t="shared" si="3"/>
        <v>100</v>
      </c>
      <c r="F20" s="51">
        <f t="shared" si="0"/>
        <v>0</v>
      </c>
      <c r="G20" s="55"/>
      <c r="H20" s="63"/>
      <c r="I20" s="68"/>
      <c r="J20" s="76">
        <v>66100</v>
      </c>
      <c r="K20" s="38"/>
      <c r="L20" s="70">
        <f>J20*K20</f>
        <v>0</v>
      </c>
      <c r="M20" s="86">
        <f t="shared" si="1"/>
        <v>0</v>
      </c>
      <c r="N20" s="92">
        <f t="shared" si="2"/>
        <v>0</v>
      </c>
    </row>
    <row r="21" spans="2:14" ht="20.100000000000001" customHeight="1" x14ac:dyDescent="0.2">
      <c r="B21" s="107" t="s">
        <v>55</v>
      </c>
      <c r="C21" s="32">
        <v>444</v>
      </c>
      <c r="D21" s="38"/>
      <c r="E21" s="45">
        <f t="shared" si="3"/>
        <v>100</v>
      </c>
      <c r="F21" s="51">
        <f t="shared" si="0"/>
        <v>0</v>
      </c>
      <c r="G21" s="58"/>
      <c r="H21" s="65"/>
      <c r="I21" s="71"/>
      <c r="J21" s="79">
        <v>65800</v>
      </c>
      <c r="K21" s="38"/>
      <c r="L21" s="70">
        <f>J21*K21</f>
        <v>0</v>
      </c>
      <c r="M21" s="86">
        <f t="shared" si="1"/>
        <v>0</v>
      </c>
      <c r="N21" s="92">
        <f t="shared" si="2"/>
        <v>0</v>
      </c>
    </row>
    <row r="22" spans="2:14" ht="20.100000000000001" customHeight="1" x14ac:dyDescent="0.2">
      <c r="B22" s="24" t="s">
        <v>14</v>
      </c>
      <c r="C22" s="33"/>
      <c r="D22" s="39"/>
      <c r="E22" s="46"/>
      <c r="F22" s="52"/>
      <c r="G22" s="59">
        <f>SUM(G10:G21)</f>
        <v>222200</v>
      </c>
      <c r="H22" s="66"/>
      <c r="I22" s="72"/>
      <c r="J22" s="80">
        <f>SUM(J10:J21)</f>
        <v>632200</v>
      </c>
      <c r="K22" s="82"/>
      <c r="L22" s="116" t="s">
        <v>9</v>
      </c>
      <c r="M22" s="117"/>
      <c r="N22" s="93">
        <f>SUM(N10:N21)</f>
        <v>0</v>
      </c>
    </row>
    <row r="23" spans="2:14" ht="9" customHeight="1" x14ac:dyDescent="0.2">
      <c r="B23" s="25"/>
      <c r="C23" s="34"/>
      <c r="D23" s="34"/>
      <c r="E23" s="34"/>
      <c r="F23" s="53"/>
      <c r="G23" s="60"/>
      <c r="H23" s="67"/>
      <c r="I23" s="67"/>
      <c r="J23" s="60"/>
      <c r="K23" s="83"/>
      <c r="L23" s="67"/>
      <c r="M23" s="67"/>
      <c r="N23" s="67"/>
    </row>
    <row r="24" spans="2:14" ht="9" customHeight="1" x14ac:dyDescent="0.2"/>
    <row r="25" spans="2:14" s="18" customFormat="1" ht="6" customHeight="1" x14ac:dyDescent="0.2">
      <c r="B25" s="26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  <c r="N25" s="97"/>
    </row>
    <row r="26" spans="2:14" ht="15.75" customHeight="1" x14ac:dyDescent="0.2">
      <c r="B26" s="98" t="s">
        <v>11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101"/>
    </row>
    <row r="27" spans="2:14" ht="6" customHeight="1" x14ac:dyDescent="0.2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101"/>
    </row>
    <row r="28" spans="2:14" ht="15.75" customHeight="1" x14ac:dyDescent="0.2">
      <c r="B28" s="27" t="s">
        <v>10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2"/>
    </row>
    <row r="29" spans="2:14" ht="6" customHeight="1" x14ac:dyDescent="0.2">
      <c r="B29" s="27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100"/>
      <c r="N29" s="101"/>
    </row>
    <row r="30" spans="2:14" ht="15.75" customHeight="1" x14ac:dyDescent="0.2">
      <c r="B30" s="27" t="s">
        <v>29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1"/>
    </row>
    <row r="31" spans="2:14" ht="6" customHeight="1" x14ac:dyDescent="0.2">
      <c r="B31" s="27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N31" s="101"/>
    </row>
    <row r="32" spans="2:14" ht="15.75" customHeight="1" x14ac:dyDescent="0.2">
      <c r="B32" s="27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2"/>
    </row>
    <row r="33" spans="2:14" ht="15.75" customHeight="1" x14ac:dyDescent="0.2"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2"/>
    </row>
    <row r="34" spans="2:14" ht="15.75" customHeight="1" x14ac:dyDescent="0.2">
      <c r="B34" s="27" t="s">
        <v>43</v>
      </c>
      <c r="C34" s="99" t="s">
        <v>56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2"/>
    </row>
    <row r="35" spans="2:14" ht="6" customHeight="1" x14ac:dyDescent="0.2">
      <c r="B35" s="27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00"/>
      <c r="N35" s="101"/>
    </row>
    <row r="36" spans="2:14" ht="15.75" customHeight="1" x14ac:dyDescent="0.2">
      <c r="B36" s="27" t="s">
        <v>30</v>
      </c>
      <c r="C36" s="99" t="s">
        <v>57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2"/>
    </row>
    <row r="37" spans="2:14" ht="15.75" customHeight="1" x14ac:dyDescent="0.2"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2"/>
    </row>
    <row r="38" spans="2:14" ht="15.75" customHeight="1" x14ac:dyDescent="0.2">
      <c r="B38" s="98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2"/>
    </row>
    <row r="39" spans="2:14" ht="6" customHeight="1" x14ac:dyDescent="0.2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  <c r="N39" s="106"/>
    </row>
  </sheetData>
  <mergeCells count="4">
    <mergeCell ref="G6:M6"/>
    <mergeCell ref="L22:M22"/>
    <mergeCell ref="C6:F7"/>
    <mergeCell ref="M7:M8"/>
  </mergeCells>
  <phoneticPr fontId="20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内訳書表紙</vt:lpstr>
      <vt:lpstr>下新河岸排水</vt:lpstr>
      <vt:lpstr>砂排水</vt:lpstr>
      <vt:lpstr>古市場</vt:lpstr>
      <vt:lpstr>牛子</vt:lpstr>
      <vt:lpstr>今成給食</vt:lpstr>
      <vt:lpstr>菅間給食</vt:lpstr>
      <vt:lpstr>下新河岸排水!Print_Area</vt:lpstr>
      <vt:lpstr>牛子!Print_Area</vt:lpstr>
      <vt:lpstr>古市場!Print_Area</vt:lpstr>
      <vt:lpstr>今成給食!Print_Area</vt:lpstr>
      <vt:lpstr>砂排水!Print_Area</vt:lpstr>
      <vt:lpstr>菅間給食!Print_Area</vt:lpstr>
      <vt:lpstr>内訳書表紙!Print_Area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2025-10-17T09:14:42Z</dcterms:created>
  <dcterms:modified xsi:type="dcterms:W3CDTF">2025-10-17T09:14:46Z</dcterms:modified>
</cp:coreProperties>
</file>