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checkCompatibility="1" filterPrivacy="1"/>
  <xr:revisionPtr xr6:coauthVersionLast="47" xr6:coauthVersionMax="47" documentId="13_ncr:1_{460C706B-BCBE-4B55-8C49-975FFC22E938}" revIDLastSave="0" xr10:uidLastSave="{00000000-0000-0000-0000-000000000000}"/>
  <bookViews>
    <workbookView xr2:uid="{00000000-000D-0000-FFFF-FFFF00000000}" windowHeight="12576" windowWidth="23256" xWindow="-108" yWindow="-108"/>
  </bookViews>
  <sheets>
    <sheet r:id="rId1" name="内訳書表紙" sheetId="11"/>
    <sheet r:id="rId2" name="高階市民" sheetId="9"/>
    <sheet r:id="rId3" name="名細市民" sheetId="12"/>
    <sheet r:id="rId4" name="職業センター" sheetId="13"/>
    <sheet r:id="rId5" name="こどもの城" sheetId="14"/>
    <sheet r:id="rId6" name="教育第二分室" sheetId="15"/>
    <sheet r:id="rId7" name="保健センター" sheetId="16"/>
    <sheet r:id="rId8" name="初雁" sheetId="18"/>
    <sheet r:id="rId9" name="小仙波" sheetId="19"/>
    <sheet r:id="rId10" name="中央" sheetId="20"/>
    <sheet r:id="rId11" name="南古谷" sheetId="21"/>
    <sheet r:id="rId12" name="福原" sheetId="22"/>
    <sheet r:id="rId13" name="芳野" sheetId="23"/>
    <sheet r:id="rId14" name="北" sheetId="24"/>
    <sheet r:id="rId15" name="古谷" sheetId="26"/>
    <sheet r:id="rId16" name="高階南" sheetId="27"/>
    <sheet r:id="rId17" name="大東南" sheetId="29"/>
    <sheet r:id="rId18" name="山田" sheetId="30"/>
    <sheet r:id="rId19" name="川鶴" sheetId="31"/>
    <sheet r:id="rId20" name="東口図書館" sheetId="32"/>
    <sheet r:id="rId21" name="博物館" sheetId="33"/>
    <sheet r:id="rId22" name="教育センター" sheetId="34"/>
    <sheet r:id="rId23" name="大東市民センター" sheetId="35"/>
    <sheet r:id="rId24" name="美術館" sheetId="2"/>
    <sheet r:id="rId25" name="中央図書館" sheetId="3"/>
    <sheet r:id="rId26" name="まつり会館" sheetId="4"/>
    <sheet r:id="rId27" name="やすらぎのさと" sheetId="5"/>
    <sheet r:id="rId28" name="斎場" sheetId="6"/>
    <sheet r:id="rId29" name="児童発達" sheetId="36"/>
    <sheet r:id="rId30" name="地下駐車" sheetId="37"/>
    <sheet r:id="rId31" name="霞ケ関駅通路" sheetId="38"/>
  </sheets>
  <definedNames>
    <definedName localSheetId="4" name="_xlnm.Print_Area">こどもの城!$A$1:$O$40</definedName>
    <definedName localSheetId="25" name="_xlnm.Print_Area">まつり会館!$A$1:$O$40</definedName>
    <definedName localSheetId="26" name="_xlnm.Print_Area">やすらぎのさと!$A$1:$O$40</definedName>
    <definedName localSheetId="30" name="_xlnm.Print_Area">霞ケ関駅通路!$A$1:$O$40</definedName>
    <definedName localSheetId="21" name="_xlnm.Print_Area">教育センター!$A$1:$O$40</definedName>
    <definedName localSheetId="5" name="_xlnm.Print_Area">教育第二分室!$A$1:$O$40</definedName>
    <definedName localSheetId="14" name="_xlnm.Print_Area">古谷!$A$1:$O$40</definedName>
    <definedName localSheetId="1" name="_xlnm.Print_Area">高階市民!$A$1:$O$40</definedName>
    <definedName localSheetId="15" name="_xlnm.Print_Area">高階南!$A$1:$O$40</definedName>
    <definedName localSheetId="27" name="_xlnm.Print_Area">斎場!$A$1:$O$40</definedName>
    <definedName localSheetId="17" name="_xlnm.Print_Area">山田!$A$1:$O$40</definedName>
    <definedName localSheetId="28" name="_xlnm.Print_Area">児童発達!$A$1:$O$40</definedName>
    <definedName localSheetId="7" name="_xlnm.Print_Area">初雁!$A$1:$O$40</definedName>
    <definedName localSheetId="8" name="_xlnm.Print_Area">小仙波!$A$1:$O$40</definedName>
    <definedName localSheetId="3" name="_xlnm.Print_Area">職業センター!$A$1:$O$40</definedName>
    <definedName localSheetId="18" name="_xlnm.Print_Area">川鶴!$A$1:$O$40</definedName>
    <definedName localSheetId="22" name="_xlnm.Print_Area">大東市民センター!$A$1:$O$40</definedName>
    <definedName localSheetId="16" name="_xlnm.Print_Area">大東南!$A$1:$O$40</definedName>
    <definedName localSheetId="29" name="_xlnm.Print_Area">地下駐車!$A$1:$O$40</definedName>
    <definedName localSheetId="9" name="_xlnm.Print_Area">中央!$A$1:$O$40</definedName>
    <definedName localSheetId="24" name="_xlnm.Print_Area">中央図書館!$A$1:$O$40</definedName>
    <definedName localSheetId="19" name="_xlnm.Print_Area">東口図書館!$A$1:$O$40</definedName>
    <definedName localSheetId="0" name="_xlnm.Print_Area">内訳書表紙!$B$1:$E$39</definedName>
    <definedName localSheetId="10" name="_xlnm.Print_Area">南古谷!$A$1:$O$40</definedName>
    <definedName localSheetId="20" name="_xlnm.Print_Area">博物館!$A$1:$O$40</definedName>
    <definedName localSheetId="23" name="_xlnm.Print_Area">美術館!$A$1:$O$40</definedName>
    <definedName localSheetId="11" name="_xlnm.Print_Area">福原!$A$1:$O$40</definedName>
    <definedName localSheetId="6" name="_xlnm.Print_Area">保健センター!$A$1:$O$40</definedName>
    <definedName localSheetId="12" name="_xlnm.Print_Area">芳野!$A$1:$O$40</definedName>
    <definedName localSheetId="13" name="_xlnm.Print_Area">北!$A$1:$O$40</definedName>
    <definedName localSheetId="2" name="_xlnm.Print_Area">名細市民!$A$1:$O$40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38" l="1"/>
  <c r="L18" i="38"/>
  <c r="L19" i="38"/>
  <c r="L18" i="37" l="1"/>
  <c r="M18" i="37" s="1"/>
  <c r="L10" i="37"/>
  <c r="M10" i="37"/>
  <c r="L18" i="4"/>
  <c r="M18" i="4"/>
  <c r="L10" i="2"/>
  <c r="M10" i="2" s="1"/>
  <c r="I15" i="19"/>
  <c r="L18" i="29"/>
  <c r="M18" i="29" s="1"/>
  <c r="L10" i="30" l="1"/>
  <c r="M10" i="30" s="1"/>
  <c r="F10" i="30"/>
  <c r="L18" i="16"/>
  <c r="M18" i="16" s="1"/>
  <c r="N10" i="30" l="1"/>
  <c r="J22" i="38"/>
  <c r="G22" i="38"/>
  <c r="L21" i="38"/>
  <c r="M21" i="38" s="1"/>
  <c r="E21" i="38"/>
  <c r="F21" i="38" s="1"/>
  <c r="L20" i="38"/>
  <c r="M20" i="38" s="1"/>
  <c r="F20" i="38"/>
  <c r="E20" i="38"/>
  <c r="M19" i="38"/>
  <c r="E19" i="38"/>
  <c r="F19" i="38" s="1"/>
  <c r="E18" i="38"/>
  <c r="F18" i="38" s="1"/>
  <c r="N18" i="38" s="1"/>
  <c r="I17" i="38"/>
  <c r="M17" i="38" s="1"/>
  <c r="E17" i="38"/>
  <c r="F17" i="38" s="1"/>
  <c r="I16" i="38"/>
  <c r="M16" i="38" s="1"/>
  <c r="F16" i="38"/>
  <c r="E16" i="38"/>
  <c r="I15" i="38"/>
  <c r="M15" i="38" s="1"/>
  <c r="E15" i="38"/>
  <c r="F15" i="38" s="1"/>
  <c r="L14" i="38"/>
  <c r="M14" i="38" s="1"/>
  <c r="E14" i="38"/>
  <c r="F14" i="38" s="1"/>
  <c r="L13" i="38"/>
  <c r="M13" i="38" s="1"/>
  <c r="E13" i="38"/>
  <c r="F13" i="38" s="1"/>
  <c r="L12" i="38"/>
  <c r="M12" i="38" s="1"/>
  <c r="F12" i="38"/>
  <c r="E12" i="38"/>
  <c r="L11" i="38"/>
  <c r="M11" i="38" s="1"/>
  <c r="E11" i="38"/>
  <c r="F11" i="38" s="1"/>
  <c r="L10" i="38"/>
  <c r="M10" i="38" s="1"/>
  <c r="F10" i="38"/>
  <c r="J22" i="37"/>
  <c r="G22" i="37"/>
  <c r="L21" i="37"/>
  <c r="M21" i="37" s="1"/>
  <c r="F21" i="37"/>
  <c r="E21" i="37"/>
  <c r="L20" i="37"/>
  <c r="M20" i="37" s="1"/>
  <c r="E20" i="37"/>
  <c r="F20" i="37" s="1"/>
  <c r="L19" i="37"/>
  <c r="M19" i="37" s="1"/>
  <c r="E19" i="37"/>
  <c r="F19" i="37" s="1"/>
  <c r="F18" i="37"/>
  <c r="E18" i="37"/>
  <c r="I17" i="37"/>
  <c r="M17" i="37" s="1"/>
  <c r="F17" i="37"/>
  <c r="E17" i="37"/>
  <c r="I16" i="37"/>
  <c r="M16" i="37" s="1"/>
  <c r="E16" i="37"/>
  <c r="F16" i="37" s="1"/>
  <c r="I15" i="37"/>
  <c r="M15" i="37" s="1"/>
  <c r="E15" i="37"/>
  <c r="F15" i="37" s="1"/>
  <c r="L14" i="37"/>
  <c r="M14" i="37" s="1"/>
  <c r="F14" i="37"/>
  <c r="E14" i="37"/>
  <c r="L13" i="37"/>
  <c r="M13" i="37" s="1"/>
  <c r="F13" i="37"/>
  <c r="E13" i="37"/>
  <c r="L12" i="37"/>
  <c r="M12" i="37" s="1"/>
  <c r="E12" i="37"/>
  <c r="F12" i="37" s="1"/>
  <c r="L11" i="37"/>
  <c r="M11" i="37" s="1"/>
  <c r="E11" i="37"/>
  <c r="F11" i="37" s="1"/>
  <c r="F10" i="37"/>
  <c r="N10" i="37" s="1"/>
  <c r="J22" i="36"/>
  <c r="G22" i="36"/>
  <c r="L21" i="36"/>
  <c r="M21" i="36" s="1"/>
  <c r="F21" i="36"/>
  <c r="E21" i="36"/>
  <c r="L20" i="36"/>
  <c r="M20" i="36" s="1"/>
  <c r="F20" i="36"/>
  <c r="E20" i="36"/>
  <c r="L19" i="36"/>
  <c r="M19" i="36" s="1"/>
  <c r="F19" i="36"/>
  <c r="E19" i="36"/>
  <c r="L18" i="36"/>
  <c r="M18" i="36" s="1"/>
  <c r="E18" i="36"/>
  <c r="F18" i="36" s="1"/>
  <c r="I17" i="36"/>
  <c r="M17" i="36" s="1"/>
  <c r="F17" i="36"/>
  <c r="E17" i="36"/>
  <c r="I16" i="36"/>
  <c r="M16" i="36" s="1"/>
  <c r="F16" i="36"/>
  <c r="E16" i="36"/>
  <c r="I15" i="36"/>
  <c r="M15" i="36" s="1"/>
  <c r="F15" i="36"/>
  <c r="E15" i="36"/>
  <c r="L14" i="36"/>
  <c r="M14" i="36" s="1"/>
  <c r="E14" i="36"/>
  <c r="F14" i="36" s="1"/>
  <c r="L13" i="36"/>
  <c r="M13" i="36" s="1"/>
  <c r="F13" i="36"/>
  <c r="E13" i="36"/>
  <c r="L12" i="36"/>
  <c r="M12" i="36" s="1"/>
  <c r="F12" i="36"/>
  <c r="E12" i="36"/>
  <c r="L11" i="36"/>
  <c r="M11" i="36" s="1"/>
  <c r="F11" i="36"/>
  <c r="E11" i="36"/>
  <c r="L10" i="36"/>
  <c r="M10" i="36" s="1"/>
  <c r="F10" i="36"/>
  <c r="J22" i="6"/>
  <c r="G22" i="6"/>
  <c r="L21" i="6"/>
  <c r="M21" i="6" s="1"/>
  <c r="F21" i="6"/>
  <c r="E21" i="6"/>
  <c r="L20" i="6"/>
  <c r="M20" i="6" s="1"/>
  <c r="E20" i="6"/>
  <c r="F20" i="6" s="1"/>
  <c r="L19" i="6"/>
  <c r="M19" i="6" s="1"/>
  <c r="E19" i="6"/>
  <c r="F19" i="6" s="1"/>
  <c r="L18" i="6"/>
  <c r="M18" i="6" s="1"/>
  <c r="F18" i="6"/>
  <c r="E18" i="6"/>
  <c r="I17" i="6"/>
  <c r="M17" i="6" s="1"/>
  <c r="F17" i="6"/>
  <c r="E17" i="6"/>
  <c r="I16" i="6"/>
  <c r="M16" i="6" s="1"/>
  <c r="E16" i="6"/>
  <c r="F16" i="6" s="1"/>
  <c r="I15" i="6"/>
  <c r="M15" i="6" s="1"/>
  <c r="E15" i="6"/>
  <c r="F15" i="6" s="1"/>
  <c r="L14" i="6"/>
  <c r="M14" i="6" s="1"/>
  <c r="F14" i="6"/>
  <c r="E14" i="6"/>
  <c r="L13" i="6"/>
  <c r="M13" i="6" s="1"/>
  <c r="F13" i="6"/>
  <c r="E13" i="6"/>
  <c r="L12" i="6"/>
  <c r="M12" i="6" s="1"/>
  <c r="E12" i="6"/>
  <c r="F12" i="6" s="1"/>
  <c r="L11" i="6"/>
  <c r="M11" i="6" s="1"/>
  <c r="E11" i="6"/>
  <c r="F11" i="6" s="1"/>
  <c r="L10" i="6"/>
  <c r="M10" i="6" s="1"/>
  <c r="F10" i="6"/>
  <c r="J22" i="5"/>
  <c r="G22" i="5"/>
  <c r="L21" i="5"/>
  <c r="M21" i="5" s="1"/>
  <c r="E21" i="5"/>
  <c r="F21" i="5" s="1"/>
  <c r="L20" i="5"/>
  <c r="M20" i="5" s="1"/>
  <c r="F20" i="5"/>
  <c r="E20" i="5"/>
  <c r="L19" i="5"/>
  <c r="M19" i="5" s="1"/>
  <c r="F19" i="5"/>
  <c r="E19" i="5"/>
  <c r="L18" i="5"/>
  <c r="M18" i="5" s="1"/>
  <c r="E18" i="5"/>
  <c r="F18" i="5" s="1"/>
  <c r="I17" i="5"/>
  <c r="M17" i="5" s="1"/>
  <c r="F17" i="5"/>
  <c r="E17" i="5"/>
  <c r="I16" i="5"/>
  <c r="M16" i="5" s="1"/>
  <c r="F16" i="5"/>
  <c r="E16" i="5"/>
  <c r="I15" i="5"/>
  <c r="M15" i="5" s="1"/>
  <c r="F15" i="5"/>
  <c r="E15" i="5"/>
  <c r="L14" i="5"/>
  <c r="M14" i="5" s="1"/>
  <c r="E14" i="5"/>
  <c r="F14" i="5" s="1"/>
  <c r="L13" i="5"/>
  <c r="M13" i="5" s="1"/>
  <c r="F13" i="5"/>
  <c r="E13" i="5"/>
  <c r="L12" i="5"/>
  <c r="M12" i="5" s="1"/>
  <c r="F12" i="5"/>
  <c r="E12" i="5"/>
  <c r="L11" i="5"/>
  <c r="M11" i="5" s="1"/>
  <c r="F11" i="5"/>
  <c r="E11" i="5"/>
  <c r="L10" i="5"/>
  <c r="M10" i="5" s="1"/>
  <c r="F10" i="5"/>
  <c r="J22" i="4"/>
  <c r="G22" i="4"/>
  <c r="L21" i="4"/>
  <c r="M21" i="4" s="1"/>
  <c r="F21" i="4"/>
  <c r="E21" i="4"/>
  <c r="L20" i="4"/>
  <c r="M20" i="4" s="1"/>
  <c r="E20" i="4"/>
  <c r="F20" i="4" s="1"/>
  <c r="L19" i="4"/>
  <c r="M19" i="4" s="1"/>
  <c r="E19" i="4"/>
  <c r="F19" i="4" s="1"/>
  <c r="F18" i="4"/>
  <c r="E18" i="4"/>
  <c r="I17" i="4"/>
  <c r="M17" i="4" s="1"/>
  <c r="F17" i="4"/>
  <c r="E17" i="4"/>
  <c r="I16" i="4"/>
  <c r="M16" i="4" s="1"/>
  <c r="E16" i="4"/>
  <c r="F16" i="4" s="1"/>
  <c r="I15" i="4"/>
  <c r="M15" i="4" s="1"/>
  <c r="E15" i="4"/>
  <c r="F15" i="4" s="1"/>
  <c r="L14" i="4"/>
  <c r="M14" i="4" s="1"/>
  <c r="F14" i="4"/>
  <c r="E14" i="4"/>
  <c r="L13" i="4"/>
  <c r="M13" i="4" s="1"/>
  <c r="E13" i="4"/>
  <c r="F13" i="4" s="1"/>
  <c r="L12" i="4"/>
  <c r="M12" i="4" s="1"/>
  <c r="E12" i="4"/>
  <c r="F12" i="4" s="1"/>
  <c r="L11" i="4"/>
  <c r="M11" i="4" s="1"/>
  <c r="E11" i="4"/>
  <c r="F11" i="4" s="1"/>
  <c r="L10" i="4"/>
  <c r="M10" i="4" s="1"/>
  <c r="F10" i="4"/>
  <c r="J22" i="3"/>
  <c r="G22" i="3"/>
  <c r="L21" i="3"/>
  <c r="M21" i="3" s="1"/>
  <c r="E21" i="3"/>
  <c r="F21" i="3" s="1"/>
  <c r="L20" i="3"/>
  <c r="M20" i="3" s="1"/>
  <c r="F20" i="3"/>
  <c r="E20" i="3"/>
  <c r="L19" i="3"/>
  <c r="M19" i="3" s="1"/>
  <c r="F19" i="3"/>
  <c r="E19" i="3"/>
  <c r="L18" i="3"/>
  <c r="M18" i="3" s="1"/>
  <c r="E18" i="3"/>
  <c r="F18" i="3" s="1"/>
  <c r="I17" i="3"/>
  <c r="M17" i="3" s="1"/>
  <c r="E17" i="3"/>
  <c r="F17" i="3" s="1"/>
  <c r="I16" i="3"/>
  <c r="M16" i="3" s="1"/>
  <c r="F16" i="3"/>
  <c r="E16" i="3"/>
  <c r="I15" i="3"/>
  <c r="M15" i="3" s="1"/>
  <c r="F15" i="3"/>
  <c r="E15" i="3"/>
  <c r="L14" i="3"/>
  <c r="M14" i="3" s="1"/>
  <c r="E14" i="3"/>
  <c r="F14" i="3" s="1"/>
  <c r="L13" i="3"/>
  <c r="M13" i="3" s="1"/>
  <c r="E13" i="3"/>
  <c r="F13" i="3" s="1"/>
  <c r="L12" i="3"/>
  <c r="M12" i="3" s="1"/>
  <c r="F12" i="3"/>
  <c r="E12" i="3"/>
  <c r="L11" i="3"/>
  <c r="M11" i="3" s="1"/>
  <c r="F11" i="3"/>
  <c r="E11" i="3"/>
  <c r="L10" i="3"/>
  <c r="M10" i="3" s="1"/>
  <c r="F10" i="3"/>
  <c r="J22" i="2"/>
  <c r="G22" i="2"/>
  <c r="L21" i="2"/>
  <c r="M21" i="2" s="1"/>
  <c r="F21" i="2"/>
  <c r="E21" i="2"/>
  <c r="L20" i="2"/>
  <c r="M20" i="2" s="1"/>
  <c r="E20" i="2"/>
  <c r="F20" i="2" s="1"/>
  <c r="L19" i="2"/>
  <c r="M19" i="2" s="1"/>
  <c r="F19" i="2"/>
  <c r="E19" i="2"/>
  <c r="L18" i="2"/>
  <c r="M18" i="2" s="1"/>
  <c r="F18" i="2"/>
  <c r="E18" i="2"/>
  <c r="I17" i="2"/>
  <c r="M17" i="2" s="1"/>
  <c r="F17" i="2"/>
  <c r="E17" i="2"/>
  <c r="I16" i="2"/>
  <c r="M16" i="2" s="1"/>
  <c r="E16" i="2"/>
  <c r="F16" i="2" s="1"/>
  <c r="I15" i="2"/>
  <c r="M15" i="2" s="1"/>
  <c r="F15" i="2"/>
  <c r="E15" i="2"/>
  <c r="L14" i="2"/>
  <c r="M14" i="2" s="1"/>
  <c r="F14" i="2"/>
  <c r="E14" i="2"/>
  <c r="L13" i="2"/>
  <c r="M13" i="2" s="1"/>
  <c r="F13" i="2"/>
  <c r="E13" i="2"/>
  <c r="L12" i="2"/>
  <c r="M12" i="2" s="1"/>
  <c r="E12" i="2"/>
  <c r="F12" i="2" s="1"/>
  <c r="L11" i="2"/>
  <c r="M11" i="2" s="1"/>
  <c r="F11" i="2"/>
  <c r="E11" i="2"/>
  <c r="F10" i="2"/>
  <c r="N10" i="2" s="1"/>
  <c r="J22" i="35"/>
  <c r="G22" i="35"/>
  <c r="L21" i="35"/>
  <c r="M21" i="35" s="1"/>
  <c r="F21" i="35"/>
  <c r="E21" i="35"/>
  <c r="L20" i="35"/>
  <c r="M20" i="35" s="1"/>
  <c r="F20" i="35"/>
  <c r="E20" i="35"/>
  <c r="L19" i="35"/>
  <c r="M19" i="35" s="1"/>
  <c r="F19" i="35"/>
  <c r="E19" i="35"/>
  <c r="L18" i="35"/>
  <c r="M18" i="35" s="1"/>
  <c r="E18" i="35"/>
  <c r="F18" i="35" s="1"/>
  <c r="I17" i="35"/>
  <c r="M17" i="35" s="1"/>
  <c r="E17" i="35"/>
  <c r="F17" i="35" s="1"/>
  <c r="I16" i="35"/>
  <c r="M16" i="35" s="1"/>
  <c r="F16" i="35"/>
  <c r="E16" i="35"/>
  <c r="I15" i="35"/>
  <c r="M15" i="35" s="1"/>
  <c r="E15" i="35"/>
  <c r="F15" i="35" s="1"/>
  <c r="L14" i="35"/>
  <c r="M14" i="35" s="1"/>
  <c r="E14" i="35"/>
  <c r="F14" i="35" s="1"/>
  <c r="L13" i="35"/>
  <c r="M13" i="35" s="1"/>
  <c r="F13" i="35"/>
  <c r="E13" i="35"/>
  <c r="L12" i="35"/>
  <c r="M12" i="35" s="1"/>
  <c r="F12" i="35"/>
  <c r="E12" i="35"/>
  <c r="L11" i="35"/>
  <c r="M11" i="35" s="1"/>
  <c r="E11" i="35"/>
  <c r="F11" i="35" s="1"/>
  <c r="L10" i="35"/>
  <c r="M10" i="35" s="1"/>
  <c r="F10" i="35"/>
  <c r="J22" i="34"/>
  <c r="G22" i="34"/>
  <c r="L21" i="34"/>
  <c r="M21" i="34" s="1"/>
  <c r="F21" i="34"/>
  <c r="E21" i="34"/>
  <c r="L20" i="34"/>
  <c r="M20" i="34" s="1"/>
  <c r="E20" i="34"/>
  <c r="F20" i="34" s="1"/>
  <c r="L19" i="34"/>
  <c r="M19" i="34" s="1"/>
  <c r="F19" i="34"/>
  <c r="E19" i="34"/>
  <c r="L18" i="34"/>
  <c r="M18" i="34" s="1"/>
  <c r="F18" i="34"/>
  <c r="E18" i="34"/>
  <c r="I17" i="34"/>
  <c r="M17" i="34" s="1"/>
  <c r="F17" i="34"/>
  <c r="E17" i="34"/>
  <c r="I16" i="34"/>
  <c r="M16" i="34" s="1"/>
  <c r="E16" i="34"/>
  <c r="F16" i="34" s="1"/>
  <c r="I15" i="34"/>
  <c r="M15" i="34" s="1"/>
  <c r="F15" i="34"/>
  <c r="E15" i="34"/>
  <c r="L14" i="34"/>
  <c r="M14" i="34" s="1"/>
  <c r="F14" i="34"/>
  <c r="E14" i="34"/>
  <c r="L13" i="34"/>
  <c r="M13" i="34" s="1"/>
  <c r="F13" i="34"/>
  <c r="E13" i="34"/>
  <c r="L12" i="34"/>
  <c r="M12" i="34" s="1"/>
  <c r="E12" i="34"/>
  <c r="F12" i="34" s="1"/>
  <c r="L11" i="34"/>
  <c r="M11" i="34" s="1"/>
  <c r="E11" i="34"/>
  <c r="F11" i="34" s="1"/>
  <c r="L10" i="34"/>
  <c r="M10" i="34" s="1"/>
  <c r="F10" i="34"/>
  <c r="J22" i="33"/>
  <c r="G22" i="33"/>
  <c r="L21" i="33"/>
  <c r="M21" i="33" s="1"/>
  <c r="F21" i="33"/>
  <c r="E21" i="33"/>
  <c r="L20" i="33"/>
  <c r="M20" i="33" s="1"/>
  <c r="E20" i="33"/>
  <c r="F20" i="33" s="1"/>
  <c r="L19" i="33"/>
  <c r="M19" i="33" s="1"/>
  <c r="F19" i="33"/>
  <c r="E19" i="33"/>
  <c r="L18" i="33"/>
  <c r="M18" i="33" s="1"/>
  <c r="E18" i="33"/>
  <c r="F18" i="33" s="1"/>
  <c r="I17" i="33"/>
  <c r="M17" i="33" s="1"/>
  <c r="F17" i="33"/>
  <c r="E17" i="33"/>
  <c r="I16" i="33"/>
  <c r="M16" i="33" s="1"/>
  <c r="E16" i="33"/>
  <c r="F16" i="33" s="1"/>
  <c r="I15" i="33"/>
  <c r="M15" i="33" s="1"/>
  <c r="F15" i="33"/>
  <c r="E15" i="33"/>
  <c r="L14" i="33"/>
  <c r="M14" i="33" s="1"/>
  <c r="E14" i="33"/>
  <c r="F14" i="33" s="1"/>
  <c r="L13" i="33"/>
  <c r="M13" i="33" s="1"/>
  <c r="F13" i="33"/>
  <c r="E13" i="33"/>
  <c r="L12" i="33"/>
  <c r="M12" i="33" s="1"/>
  <c r="E12" i="33"/>
  <c r="F12" i="33" s="1"/>
  <c r="L11" i="33"/>
  <c r="M11" i="33" s="1"/>
  <c r="F11" i="33"/>
  <c r="E11" i="33"/>
  <c r="L10" i="33"/>
  <c r="M10" i="33" s="1"/>
  <c r="F10" i="33"/>
  <c r="J22" i="32"/>
  <c r="G22" i="32"/>
  <c r="L21" i="32"/>
  <c r="M21" i="32" s="1"/>
  <c r="F21" i="32"/>
  <c r="E21" i="32"/>
  <c r="L20" i="32"/>
  <c r="M20" i="32" s="1"/>
  <c r="E20" i="32"/>
  <c r="F20" i="32" s="1"/>
  <c r="L19" i="32"/>
  <c r="M19" i="32" s="1"/>
  <c r="F19" i="32"/>
  <c r="E19" i="32"/>
  <c r="L18" i="32"/>
  <c r="M18" i="32" s="1"/>
  <c r="E18" i="32"/>
  <c r="F18" i="32" s="1"/>
  <c r="I17" i="32"/>
  <c r="M17" i="32" s="1"/>
  <c r="F17" i="32"/>
  <c r="E17" i="32"/>
  <c r="I16" i="32"/>
  <c r="M16" i="32" s="1"/>
  <c r="E16" i="32"/>
  <c r="F16" i="32" s="1"/>
  <c r="I15" i="32"/>
  <c r="M15" i="32" s="1"/>
  <c r="F15" i="32"/>
  <c r="E15" i="32"/>
  <c r="L14" i="32"/>
  <c r="M14" i="32" s="1"/>
  <c r="E14" i="32"/>
  <c r="F14" i="32" s="1"/>
  <c r="L13" i="32"/>
  <c r="M13" i="32" s="1"/>
  <c r="F13" i="32"/>
  <c r="E13" i="32"/>
  <c r="L12" i="32"/>
  <c r="M12" i="32" s="1"/>
  <c r="E12" i="32"/>
  <c r="F12" i="32" s="1"/>
  <c r="L11" i="32"/>
  <c r="M11" i="32" s="1"/>
  <c r="F11" i="32"/>
  <c r="E11" i="32"/>
  <c r="L10" i="32"/>
  <c r="M10" i="32" s="1"/>
  <c r="F10" i="32"/>
  <c r="J22" i="31"/>
  <c r="G22" i="31"/>
  <c r="L21" i="31"/>
  <c r="M21" i="31" s="1"/>
  <c r="F21" i="31"/>
  <c r="E21" i="31"/>
  <c r="L20" i="31"/>
  <c r="M20" i="31" s="1"/>
  <c r="E20" i="31"/>
  <c r="F20" i="31" s="1"/>
  <c r="L19" i="31"/>
  <c r="M19" i="31" s="1"/>
  <c r="F19" i="31"/>
  <c r="E19" i="31"/>
  <c r="L18" i="31"/>
  <c r="M18" i="31" s="1"/>
  <c r="E18" i="31"/>
  <c r="F18" i="31" s="1"/>
  <c r="I17" i="31"/>
  <c r="M17" i="31" s="1"/>
  <c r="F17" i="31"/>
  <c r="E17" i="31"/>
  <c r="I16" i="31"/>
  <c r="M16" i="31" s="1"/>
  <c r="E16" i="31"/>
  <c r="F16" i="31" s="1"/>
  <c r="I15" i="31"/>
  <c r="M15" i="31" s="1"/>
  <c r="F15" i="31"/>
  <c r="E15" i="31"/>
  <c r="L14" i="31"/>
  <c r="M14" i="31" s="1"/>
  <c r="E14" i="31"/>
  <c r="F14" i="31" s="1"/>
  <c r="L13" i="31"/>
  <c r="M13" i="31" s="1"/>
  <c r="F13" i="31"/>
  <c r="E13" i="31"/>
  <c r="L12" i="31"/>
  <c r="M12" i="31" s="1"/>
  <c r="E12" i="31"/>
  <c r="F12" i="31" s="1"/>
  <c r="L11" i="31"/>
  <c r="M11" i="31" s="1"/>
  <c r="F11" i="31"/>
  <c r="E11" i="31"/>
  <c r="L10" i="31"/>
  <c r="M10" i="31" s="1"/>
  <c r="F10" i="31"/>
  <c r="J22" i="30"/>
  <c r="G22" i="30"/>
  <c r="L21" i="30"/>
  <c r="M21" i="30" s="1"/>
  <c r="E21" i="30"/>
  <c r="F21" i="30" s="1"/>
  <c r="L20" i="30"/>
  <c r="M20" i="30" s="1"/>
  <c r="E20" i="30"/>
  <c r="F20" i="30" s="1"/>
  <c r="L19" i="30"/>
  <c r="M19" i="30" s="1"/>
  <c r="F19" i="30"/>
  <c r="E19" i="30"/>
  <c r="L18" i="30"/>
  <c r="M18" i="30" s="1"/>
  <c r="E18" i="30"/>
  <c r="F18" i="30" s="1"/>
  <c r="I17" i="30"/>
  <c r="M17" i="30" s="1"/>
  <c r="E17" i="30"/>
  <c r="F17" i="30" s="1"/>
  <c r="I16" i="30"/>
  <c r="M16" i="30" s="1"/>
  <c r="E16" i="30"/>
  <c r="F16" i="30" s="1"/>
  <c r="I15" i="30"/>
  <c r="M15" i="30" s="1"/>
  <c r="E15" i="30"/>
  <c r="F15" i="30" s="1"/>
  <c r="L14" i="30"/>
  <c r="M14" i="30" s="1"/>
  <c r="E14" i="30"/>
  <c r="F14" i="30" s="1"/>
  <c r="L13" i="30"/>
  <c r="M13" i="30" s="1"/>
  <c r="F13" i="30"/>
  <c r="E13" i="30"/>
  <c r="L12" i="30"/>
  <c r="M12" i="30" s="1"/>
  <c r="E12" i="30"/>
  <c r="F12" i="30" s="1"/>
  <c r="L11" i="30"/>
  <c r="M11" i="30" s="1"/>
  <c r="E11" i="30"/>
  <c r="F11" i="30" s="1"/>
  <c r="J22" i="29"/>
  <c r="G22" i="29"/>
  <c r="L21" i="29"/>
  <c r="M21" i="29" s="1"/>
  <c r="F21" i="29"/>
  <c r="E21" i="29"/>
  <c r="L20" i="29"/>
  <c r="M20" i="29" s="1"/>
  <c r="E20" i="29"/>
  <c r="F20" i="29" s="1"/>
  <c r="L19" i="29"/>
  <c r="M19" i="29" s="1"/>
  <c r="E19" i="29"/>
  <c r="F19" i="29" s="1"/>
  <c r="F18" i="29"/>
  <c r="E18" i="29"/>
  <c r="I17" i="29"/>
  <c r="M17" i="29" s="1"/>
  <c r="F17" i="29"/>
  <c r="E17" i="29"/>
  <c r="I16" i="29"/>
  <c r="M16" i="29" s="1"/>
  <c r="E16" i="29"/>
  <c r="F16" i="29" s="1"/>
  <c r="I15" i="29"/>
  <c r="M15" i="29" s="1"/>
  <c r="E15" i="29"/>
  <c r="F15" i="29" s="1"/>
  <c r="L14" i="29"/>
  <c r="M14" i="29" s="1"/>
  <c r="F14" i="29"/>
  <c r="E14" i="29"/>
  <c r="L13" i="29"/>
  <c r="M13" i="29" s="1"/>
  <c r="F13" i="29"/>
  <c r="E13" i="29"/>
  <c r="L12" i="29"/>
  <c r="M12" i="29" s="1"/>
  <c r="E12" i="29"/>
  <c r="F12" i="29" s="1"/>
  <c r="L11" i="29"/>
  <c r="M11" i="29" s="1"/>
  <c r="E11" i="29"/>
  <c r="F11" i="29" s="1"/>
  <c r="L10" i="29"/>
  <c r="M10" i="29" s="1"/>
  <c r="F10" i="29"/>
  <c r="J22" i="27"/>
  <c r="G22" i="27"/>
  <c r="L21" i="27"/>
  <c r="M21" i="27" s="1"/>
  <c r="F21" i="27"/>
  <c r="E21" i="27"/>
  <c r="L20" i="27"/>
  <c r="M20" i="27" s="1"/>
  <c r="E20" i="27"/>
  <c r="F20" i="27" s="1"/>
  <c r="L19" i="27"/>
  <c r="M19" i="27" s="1"/>
  <c r="E19" i="27"/>
  <c r="F19" i="27" s="1"/>
  <c r="L18" i="27"/>
  <c r="M18" i="27" s="1"/>
  <c r="F18" i="27"/>
  <c r="E18" i="27"/>
  <c r="I17" i="27"/>
  <c r="M17" i="27" s="1"/>
  <c r="F17" i="27"/>
  <c r="E17" i="27"/>
  <c r="I16" i="27"/>
  <c r="M16" i="27" s="1"/>
  <c r="E16" i="27"/>
  <c r="F16" i="27" s="1"/>
  <c r="I15" i="27"/>
  <c r="M15" i="27" s="1"/>
  <c r="E15" i="27"/>
  <c r="F15" i="27" s="1"/>
  <c r="L14" i="27"/>
  <c r="M14" i="27" s="1"/>
  <c r="F14" i="27"/>
  <c r="E14" i="27"/>
  <c r="L13" i="27"/>
  <c r="M13" i="27" s="1"/>
  <c r="F13" i="27"/>
  <c r="E13" i="27"/>
  <c r="L12" i="27"/>
  <c r="M12" i="27" s="1"/>
  <c r="E12" i="27"/>
  <c r="F12" i="27" s="1"/>
  <c r="L11" i="27"/>
  <c r="M11" i="27" s="1"/>
  <c r="E11" i="27"/>
  <c r="F11" i="27" s="1"/>
  <c r="L10" i="27"/>
  <c r="M10" i="27" s="1"/>
  <c r="F10" i="27"/>
  <c r="J22" i="26"/>
  <c r="G22" i="26"/>
  <c r="L21" i="26"/>
  <c r="M21" i="26" s="1"/>
  <c r="E21" i="26"/>
  <c r="F21" i="26" s="1"/>
  <c r="L20" i="26"/>
  <c r="M20" i="26" s="1"/>
  <c r="F20" i="26"/>
  <c r="E20" i="26"/>
  <c r="L19" i="26"/>
  <c r="M19" i="26" s="1"/>
  <c r="F19" i="26"/>
  <c r="E19" i="26"/>
  <c r="L18" i="26"/>
  <c r="M18" i="26" s="1"/>
  <c r="E18" i="26"/>
  <c r="F18" i="26" s="1"/>
  <c r="I17" i="26"/>
  <c r="M17" i="26" s="1"/>
  <c r="E17" i="26"/>
  <c r="F17" i="26" s="1"/>
  <c r="I16" i="26"/>
  <c r="M16" i="26" s="1"/>
  <c r="F16" i="26"/>
  <c r="E16" i="26"/>
  <c r="I15" i="26"/>
  <c r="M15" i="26" s="1"/>
  <c r="F15" i="26"/>
  <c r="E15" i="26"/>
  <c r="L14" i="26"/>
  <c r="M14" i="26" s="1"/>
  <c r="E14" i="26"/>
  <c r="F14" i="26" s="1"/>
  <c r="L13" i="26"/>
  <c r="M13" i="26" s="1"/>
  <c r="E13" i="26"/>
  <c r="F13" i="26" s="1"/>
  <c r="L12" i="26"/>
  <c r="M12" i="26" s="1"/>
  <c r="F12" i="26"/>
  <c r="E12" i="26"/>
  <c r="L11" i="26"/>
  <c r="M11" i="26" s="1"/>
  <c r="F11" i="26"/>
  <c r="E11" i="26"/>
  <c r="L10" i="26"/>
  <c r="M10" i="26" s="1"/>
  <c r="F10" i="26"/>
  <c r="J22" i="24"/>
  <c r="G22" i="24"/>
  <c r="L21" i="24"/>
  <c r="M21" i="24" s="1"/>
  <c r="F21" i="24"/>
  <c r="E21" i="24"/>
  <c r="L20" i="24"/>
  <c r="M20" i="24" s="1"/>
  <c r="E20" i="24"/>
  <c r="F20" i="24" s="1"/>
  <c r="L19" i="24"/>
  <c r="M19" i="24" s="1"/>
  <c r="E19" i="24"/>
  <c r="F19" i="24" s="1"/>
  <c r="L18" i="24"/>
  <c r="M18" i="24" s="1"/>
  <c r="F18" i="24"/>
  <c r="E18" i="24"/>
  <c r="I17" i="24"/>
  <c r="M17" i="24" s="1"/>
  <c r="F17" i="24"/>
  <c r="E17" i="24"/>
  <c r="I16" i="24"/>
  <c r="M16" i="24" s="1"/>
  <c r="E16" i="24"/>
  <c r="F16" i="24" s="1"/>
  <c r="I15" i="24"/>
  <c r="M15" i="24" s="1"/>
  <c r="E15" i="24"/>
  <c r="F15" i="24" s="1"/>
  <c r="L14" i="24"/>
  <c r="M14" i="24" s="1"/>
  <c r="F14" i="24"/>
  <c r="E14" i="24"/>
  <c r="L13" i="24"/>
  <c r="M13" i="24" s="1"/>
  <c r="F13" i="24"/>
  <c r="E13" i="24"/>
  <c r="L12" i="24"/>
  <c r="M12" i="24" s="1"/>
  <c r="E12" i="24"/>
  <c r="F12" i="24" s="1"/>
  <c r="L11" i="24"/>
  <c r="M11" i="24" s="1"/>
  <c r="E11" i="24"/>
  <c r="F11" i="24" s="1"/>
  <c r="L10" i="24"/>
  <c r="M10" i="24" s="1"/>
  <c r="F10" i="24"/>
  <c r="J22" i="23"/>
  <c r="G22" i="23"/>
  <c r="L21" i="23"/>
  <c r="M21" i="23" s="1"/>
  <c r="E21" i="23"/>
  <c r="F21" i="23" s="1"/>
  <c r="L20" i="23"/>
  <c r="M20" i="23" s="1"/>
  <c r="F20" i="23"/>
  <c r="E20" i="23"/>
  <c r="L19" i="23"/>
  <c r="M19" i="23" s="1"/>
  <c r="F19" i="23"/>
  <c r="E19" i="23"/>
  <c r="L18" i="23"/>
  <c r="M18" i="23" s="1"/>
  <c r="E18" i="23"/>
  <c r="F18" i="23" s="1"/>
  <c r="I17" i="23"/>
  <c r="M17" i="23" s="1"/>
  <c r="E17" i="23"/>
  <c r="F17" i="23" s="1"/>
  <c r="I16" i="23"/>
  <c r="M16" i="23" s="1"/>
  <c r="F16" i="23"/>
  <c r="E16" i="23"/>
  <c r="I15" i="23"/>
  <c r="M15" i="23" s="1"/>
  <c r="F15" i="23"/>
  <c r="N15" i="23" s="1"/>
  <c r="E15" i="23"/>
  <c r="L14" i="23"/>
  <c r="M14" i="23" s="1"/>
  <c r="E14" i="23"/>
  <c r="F14" i="23" s="1"/>
  <c r="L13" i="23"/>
  <c r="M13" i="23" s="1"/>
  <c r="E13" i="23"/>
  <c r="F13" i="23" s="1"/>
  <c r="L12" i="23"/>
  <c r="M12" i="23" s="1"/>
  <c r="F12" i="23"/>
  <c r="E12" i="23"/>
  <c r="L11" i="23"/>
  <c r="M11" i="23" s="1"/>
  <c r="F11" i="23"/>
  <c r="E11" i="23"/>
  <c r="L10" i="23"/>
  <c r="M10" i="23" s="1"/>
  <c r="F10" i="23"/>
  <c r="J22" i="22"/>
  <c r="G22" i="22"/>
  <c r="L21" i="22"/>
  <c r="M21" i="22" s="1"/>
  <c r="F21" i="22"/>
  <c r="E21" i="22"/>
  <c r="L20" i="22"/>
  <c r="M20" i="22" s="1"/>
  <c r="E20" i="22"/>
  <c r="F20" i="22" s="1"/>
  <c r="L19" i="22"/>
  <c r="M19" i="22" s="1"/>
  <c r="E19" i="22"/>
  <c r="F19" i="22" s="1"/>
  <c r="L18" i="22"/>
  <c r="M18" i="22" s="1"/>
  <c r="F18" i="22"/>
  <c r="E18" i="22"/>
  <c r="I17" i="22"/>
  <c r="M17" i="22" s="1"/>
  <c r="F17" i="22"/>
  <c r="E17" i="22"/>
  <c r="I16" i="22"/>
  <c r="M16" i="22" s="1"/>
  <c r="E16" i="22"/>
  <c r="F16" i="22" s="1"/>
  <c r="I15" i="22"/>
  <c r="M15" i="22" s="1"/>
  <c r="E15" i="22"/>
  <c r="F15" i="22" s="1"/>
  <c r="L14" i="22"/>
  <c r="M14" i="22" s="1"/>
  <c r="F14" i="22"/>
  <c r="E14" i="22"/>
  <c r="L13" i="22"/>
  <c r="M13" i="22" s="1"/>
  <c r="F13" i="22"/>
  <c r="E13" i="22"/>
  <c r="L12" i="22"/>
  <c r="M12" i="22" s="1"/>
  <c r="E12" i="22"/>
  <c r="F12" i="22" s="1"/>
  <c r="L11" i="22"/>
  <c r="M11" i="22" s="1"/>
  <c r="E11" i="22"/>
  <c r="F11" i="22" s="1"/>
  <c r="L10" i="22"/>
  <c r="M10" i="22" s="1"/>
  <c r="F10" i="22"/>
  <c r="J22" i="21"/>
  <c r="G22" i="21"/>
  <c r="L21" i="21"/>
  <c r="M21" i="21" s="1"/>
  <c r="E21" i="21"/>
  <c r="F21" i="21" s="1"/>
  <c r="L20" i="21"/>
  <c r="M20" i="21" s="1"/>
  <c r="F20" i="21"/>
  <c r="E20" i="21"/>
  <c r="L19" i="21"/>
  <c r="M19" i="21" s="1"/>
  <c r="F19" i="21"/>
  <c r="E19" i="21"/>
  <c r="L18" i="21"/>
  <c r="M18" i="21" s="1"/>
  <c r="E18" i="21"/>
  <c r="F18" i="21" s="1"/>
  <c r="I17" i="21"/>
  <c r="M17" i="21" s="1"/>
  <c r="E17" i="21"/>
  <c r="F17" i="21" s="1"/>
  <c r="I16" i="21"/>
  <c r="M16" i="21" s="1"/>
  <c r="F16" i="21"/>
  <c r="E16" i="21"/>
  <c r="I15" i="21"/>
  <c r="M15" i="21" s="1"/>
  <c r="F15" i="21"/>
  <c r="E15" i="21"/>
  <c r="L14" i="21"/>
  <c r="M14" i="21" s="1"/>
  <c r="E14" i="21"/>
  <c r="F14" i="21" s="1"/>
  <c r="L13" i="21"/>
  <c r="M13" i="21" s="1"/>
  <c r="E13" i="21"/>
  <c r="F13" i="21" s="1"/>
  <c r="L12" i="21"/>
  <c r="M12" i="21" s="1"/>
  <c r="F12" i="21"/>
  <c r="E12" i="21"/>
  <c r="L11" i="21"/>
  <c r="M11" i="21" s="1"/>
  <c r="F11" i="21"/>
  <c r="E11" i="21"/>
  <c r="L10" i="21"/>
  <c r="M10" i="21" s="1"/>
  <c r="F10" i="21"/>
  <c r="J22" i="20"/>
  <c r="G22" i="20"/>
  <c r="L21" i="20"/>
  <c r="M21" i="20" s="1"/>
  <c r="F21" i="20"/>
  <c r="E21" i="20"/>
  <c r="L20" i="20"/>
  <c r="M20" i="20" s="1"/>
  <c r="E20" i="20"/>
  <c r="F20" i="20" s="1"/>
  <c r="L19" i="20"/>
  <c r="M19" i="20" s="1"/>
  <c r="E19" i="20"/>
  <c r="F19" i="20" s="1"/>
  <c r="L18" i="20"/>
  <c r="M18" i="20" s="1"/>
  <c r="F18" i="20"/>
  <c r="E18" i="20"/>
  <c r="I17" i="20"/>
  <c r="M17" i="20" s="1"/>
  <c r="F17" i="20"/>
  <c r="E17" i="20"/>
  <c r="I16" i="20"/>
  <c r="M16" i="20" s="1"/>
  <c r="E16" i="20"/>
  <c r="F16" i="20" s="1"/>
  <c r="I15" i="20"/>
  <c r="M15" i="20" s="1"/>
  <c r="E15" i="20"/>
  <c r="F15" i="20" s="1"/>
  <c r="L14" i="20"/>
  <c r="M14" i="20" s="1"/>
  <c r="F14" i="20"/>
  <c r="E14" i="20"/>
  <c r="L13" i="20"/>
  <c r="M13" i="20" s="1"/>
  <c r="F13" i="20"/>
  <c r="E13" i="20"/>
  <c r="L12" i="20"/>
  <c r="M12" i="20" s="1"/>
  <c r="E12" i="20"/>
  <c r="F12" i="20" s="1"/>
  <c r="L11" i="20"/>
  <c r="M11" i="20" s="1"/>
  <c r="E11" i="20"/>
  <c r="F11" i="20" s="1"/>
  <c r="L10" i="20"/>
  <c r="M10" i="20" s="1"/>
  <c r="F10" i="20"/>
  <c r="J22" i="19"/>
  <c r="G22" i="19"/>
  <c r="L21" i="19"/>
  <c r="M21" i="19" s="1"/>
  <c r="E21" i="19"/>
  <c r="F21" i="19" s="1"/>
  <c r="L20" i="19"/>
  <c r="M20" i="19" s="1"/>
  <c r="F20" i="19"/>
  <c r="E20" i="19"/>
  <c r="L19" i="19"/>
  <c r="M19" i="19" s="1"/>
  <c r="F19" i="19"/>
  <c r="N19" i="19" s="1"/>
  <c r="E19" i="19"/>
  <c r="L18" i="19"/>
  <c r="M18" i="19" s="1"/>
  <c r="E18" i="19"/>
  <c r="F18" i="19" s="1"/>
  <c r="I17" i="19"/>
  <c r="M17" i="19" s="1"/>
  <c r="E17" i="19"/>
  <c r="F17" i="19" s="1"/>
  <c r="I16" i="19"/>
  <c r="M16" i="19" s="1"/>
  <c r="F16" i="19"/>
  <c r="E16" i="19"/>
  <c r="M15" i="19"/>
  <c r="F15" i="19"/>
  <c r="E15" i="19"/>
  <c r="L14" i="19"/>
  <c r="M14" i="19" s="1"/>
  <c r="E14" i="19"/>
  <c r="F14" i="19" s="1"/>
  <c r="L13" i="19"/>
  <c r="M13" i="19" s="1"/>
  <c r="E13" i="19"/>
  <c r="F13" i="19" s="1"/>
  <c r="L12" i="19"/>
  <c r="M12" i="19" s="1"/>
  <c r="F12" i="19"/>
  <c r="E12" i="19"/>
  <c r="L11" i="19"/>
  <c r="M11" i="19" s="1"/>
  <c r="F11" i="19"/>
  <c r="E11" i="19"/>
  <c r="L10" i="19"/>
  <c r="M10" i="19" s="1"/>
  <c r="F10" i="19"/>
  <c r="J22" i="18"/>
  <c r="G22" i="18"/>
  <c r="L21" i="18"/>
  <c r="M21" i="18" s="1"/>
  <c r="F21" i="18"/>
  <c r="E21" i="18"/>
  <c r="L20" i="18"/>
  <c r="M20" i="18" s="1"/>
  <c r="E20" i="18"/>
  <c r="F20" i="18" s="1"/>
  <c r="L19" i="18"/>
  <c r="M19" i="18" s="1"/>
  <c r="E19" i="18"/>
  <c r="F19" i="18" s="1"/>
  <c r="L18" i="18"/>
  <c r="M18" i="18" s="1"/>
  <c r="F18" i="18"/>
  <c r="E18" i="18"/>
  <c r="I17" i="18"/>
  <c r="M17" i="18" s="1"/>
  <c r="F17" i="18"/>
  <c r="E17" i="18"/>
  <c r="I16" i="18"/>
  <c r="M16" i="18" s="1"/>
  <c r="E16" i="18"/>
  <c r="F16" i="18" s="1"/>
  <c r="I15" i="18"/>
  <c r="M15" i="18" s="1"/>
  <c r="E15" i="18"/>
  <c r="F15" i="18" s="1"/>
  <c r="L14" i="18"/>
  <c r="M14" i="18" s="1"/>
  <c r="F14" i="18"/>
  <c r="E14" i="18"/>
  <c r="L13" i="18"/>
  <c r="M13" i="18" s="1"/>
  <c r="E13" i="18"/>
  <c r="F13" i="18" s="1"/>
  <c r="L12" i="18"/>
  <c r="M12" i="18" s="1"/>
  <c r="E12" i="18"/>
  <c r="F12" i="18" s="1"/>
  <c r="L11" i="18"/>
  <c r="M11" i="18" s="1"/>
  <c r="E11" i="18"/>
  <c r="F11" i="18" s="1"/>
  <c r="L10" i="18"/>
  <c r="M10" i="18" s="1"/>
  <c r="F10" i="18"/>
  <c r="J22" i="16"/>
  <c r="G22" i="16"/>
  <c r="L21" i="16"/>
  <c r="M21" i="16" s="1"/>
  <c r="E21" i="16"/>
  <c r="F21" i="16" s="1"/>
  <c r="L20" i="16"/>
  <c r="M20" i="16" s="1"/>
  <c r="F20" i="16"/>
  <c r="E20" i="16"/>
  <c r="L19" i="16"/>
  <c r="M19" i="16" s="1"/>
  <c r="F19" i="16"/>
  <c r="E19" i="16"/>
  <c r="E18" i="16"/>
  <c r="F18" i="16" s="1"/>
  <c r="I17" i="16"/>
  <c r="M17" i="16" s="1"/>
  <c r="E17" i="16"/>
  <c r="F17" i="16" s="1"/>
  <c r="I16" i="16"/>
  <c r="M16" i="16" s="1"/>
  <c r="F16" i="16"/>
  <c r="E16" i="16"/>
  <c r="I15" i="16"/>
  <c r="M15" i="16" s="1"/>
  <c r="F15" i="16"/>
  <c r="E15" i="16"/>
  <c r="L14" i="16"/>
  <c r="M14" i="16" s="1"/>
  <c r="E14" i="16"/>
  <c r="F14" i="16" s="1"/>
  <c r="L13" i="16"/>
  <c r="M13" i="16" s="1"/>
  <c r="E13" i="16"/>
  <c r="F13" i="16" s="1"/>
  <c r="L12" i="16"/>
  <c r="M12" i="16" s="1"/>
  <c r="F12" i="16"/>
  <c r="E12" i="16"/>
  <c r="L11" i="16"/>
  <c r="M11" i="16" s="1"/>
  <c r="F11" i="16"/>
  <c r="E11" i="16"/>
  <c r="L10" i="16"/>
  <c r="M10" i="16" s="1"/>
  <c r="F10" i="16"/>
  <c r="J22" i="15"/>
  <c r="G22" i="15"/>
  <c r="L21" i="15"/>
  <c r="M21" i="15" s="1"/>
  <c r="F21" i="15"/>
  <c r="E21" i="15"/>
  <c r="L20" i="15"/>
  <c r="M20" i="15" s="1"/>
  <c r="E20" i="15"/>
  <c r="F20" i="15" s="1"/>
  <c r="L19" i="15"/>
  <c r="M19" i="15" s="1"/>
  <c r="E19" i="15"/>
  <c r="F19" i="15" s="1"/>
  <c r="L18" i="15"/>
  <c r="M18" i="15" s="1"/>
  <c r="F18" i="15"/>
  <c r="E18" i="15"/>
  <c r="I17" i="15"/>
  <c r="M17" i="15" s="1"/>
  <c r="F17" i="15"/>
  <c r="E17" i="15"/>
  <c r="I16" i="15"/>
  <c r="M16" i="15" s="1"/>
  <c r="E16" i="15"/>
  <c r="F16" i="15" s="1"/>
  <c r="I15" i="15"/>
  <c r="M15" i="15" s="1"/>
  <c r="E15" i="15"/>
  <c r="F15" i="15" s="1"/>
  <c r="L14" i="15"/>
  <c r="M14" i="15" s="1"/>
  <c r="F14" i="15"/>
  <c r="E14" i="15"/>
  <c r="L13" i="15"/>
  <c r="M13" i="15" s="1"/>
  <c r="F13" i="15"/>
  <c r="E13" i="15"/>
  <c r="L12" i="15"/>
  <c r="M12" i="15" s="1"/>
  <c r="E12" i="15"/>
  <c r="F12" i="15" s="1"/>
  <c r="L11" i="15"/>
  <c r="M11" i="15" s="1"/>
  <c r="E11" i="15"/>
  <c r="F11" i="15" s="1"/>
  <c r="L10" i="15"/>
  <c r="M10" i="15" s="1"/>
  <c r="F10" i="15"/>
  <c r="J22" i="14"/>
  <c r="G22" i="14"/>
  <c r="L21" i="14"/>
  <c r="M21" i="14" s="1"/>
  <c r="E21" i="14"/>
  <c r="F21" i="14" s="1"/>
  <c r="L20" i="14"/>
  <c r="M20" i="14" s="1"/>
  <c r="F20" i="14"/>
  <c r="E20" i="14"/>
  <c r="L19" i="14"/>
  <c r="M19" i="14" s="1"/>
  <c r="F19" i="14"/>
  <c r="E19" i="14"/>
  <c r="L18" i="14"/>
  <c r="M18" i="14" s="1"/>
  <c r="E18" i="14"/>
  <c r="F18" i="14" s="1"/>
  <c r="I17" i="14"/>
  <c r="M17" i="14" s="1"/>
  <c r="E17" i="14"/>
  <c r="F17" i="14" s="1"/>
  <c r="I16" i="14"/>
  <c r="M16" i="14" s="1"/>
  <c r="F16" i="14"/>
  <c r="E16" i="14"/>
  <c r="I15" i="14"/>
  <c r="M15" i="14" s="1"/>
  <c r="F15" i="14"/>
  <c r="E15" i="14"/>
  <c r="L14" i="14"/>
  <c r="M14" i="14" s="1"/>
  <c r="E14" i="14"/>
  <c r="F14" i="14" s="1"/>
  <c r="L13" i="14"/>
  <c r="M13" i="14" s="1"/>
  <c r="E13" i="14"/>
  <c r="F13" i="14" s="1"/>
  <c r="L12" i="14"/>
  <c r="M12" i="14" s="1"/>
  <c r="F12" i="14"/>
  <c r="E12" i="14"/>
  <c r="L11" i="14"/>
  <c r="M11" i="14" s="1"/>
  <c r="F11" i="14"/>
  <c r="E11" i="14"/>
  <c r="L10" i="14"/>
  <c r="M10" i="14" s="1"/>
  <c r="F10" i="14"/>
  <c r="J22" i="13"/>
  <c r="G22" i="13"/>
  <c r="L21" i="13"/>
  <c r="M21" i="13" s="1"/>
  <c r="F21" i="13"/>
  <c r="E21" i="13"/>
  <c r="L20" i="13"/>
  <c r="M20" i="13" s="1"/>
  <c r="E20" i="13"/>
  <c r="F20" i="13" s="1"/>
  <c r="L19" i="13"/>
  <c r="M19" i="13" s="1"/>
  <c r="E19" i="13"/>
  <c r="F19" i="13" s="1"/>
  <c r="L18" i="13"/>
  <c r="M18" i="13" s="1"/>
  <c r="F18" i="13"/>
  <c r="E18" i="13"/>
  <c r="I17" i="13"/>
  <c r="M17" i="13" s="1"/>
  <c r="F17" i="13"/>
  <c r="E17" i="13"/>
  <c r="I16" i="13"/>
  <c r="M16" i="13" s="1"/>
  <c r="E16" i="13"/>
  <c r="F16" i="13" s="1"/>
  <c r="I15" i="13"/>
  <c r="M15" i="13" s="1"/>
  <c r="E15" i="13"/>
  <c r="F15" i="13" s="1"/>
  <c r="L14" i="13"/>
  <c r="M14" i="13" s="1"/>
  <c r="F14" i="13"/>
  <c r="E14" i="13"/>
  <c r="L13" i="13"/>
  <c r="M13" i="13" s="1"/>
  <c r="F13" i="13"/>
  <c r="E13" i="13"/>
  <c r="L12" i="13"/>
  <c r="M12" i="13" s="1"/>
  <c r="E12" i="13"/>
  <c r="F12" i="13" s="1"/>
  <c r="L11" i="13"/>
  <c r="M11" i="13" s="1"/>
  <c r="E11" i="13"/>
  <c r="F11" i="13" s="1"/>
  <c r="L10" i="13"/>
  <c r="M10" i="13" s="1"/>
  <c r="F10" i="13"/>
  <c r="J22" i="12"/>
  <c r="G22" i="12"/>
  <c r="L21" i="12"/>
  <c r="M21" i="12" s="1"/>
  <c r="E21" i="12"/>
  <c r="F21" i="12" s="1"/>
  <c r="L20" i="12"/>
  <c r="M20" i="12" s="1"/>
  <c r="F20" i="12"/>
  <c r="E20" i="12"/>
  <c r="L19" i="12"/>
  <c r="M19" i="12" s="1"/>
  <c r="E19" i="12"/>
  <c r="F19" i="12" s="1"/>
  <c r="L18" i="12"/>
  <c r="M18" i="12" s="1"/>
  <c r="E18" i="12"/>
  <c r="F18" i="12" s="1"/>
  <c r="I17" i="12"/>
  <c r="M17" i="12" s="1"/>
  <c r="E17" i="12"/>
  <c r="F17" i="12" s="1"/>
  <c r="I16" i="12"/>
  <c r="M16" i="12" s="1"/>
  <c r="F16" i="12"/>
  <c r="E16" i="12"/>
  <c r="I15" i="12"/>
  <c r="M15" i="12" s="1"/>
  <c r="F15" i="12"/>
  <c r="E15" i="12"/>
  <c r="L14" i="12"/>
  <c r="M14" i="12" s="1"/>
  <c r="E14" i="12"/>
  <c r="F14" i="12" s="1"/>
  <c r="L13" i="12"/>
  <c r="M13" i="12" s="1"/>
  <c r="E13" i="12"/>
  <c r="F13" i="12" s="1"/>
  <c r="L12" i="12"/>
  <c r="M12" i="12" s="1"/>
  <c r="F12" i="12"/>
  <c r="E12" i="12"/>
  <c r="L11" i="12"/>
  <c r="M11" i="12" s="1"/>
  <c r="F11" i="12"/>
  <c r="E11" i="12"/>
  <c r="L10" i="12"/>
  <c r="M10" i="12" s="1"/>
  <c r="F10" i="12"/>
  <c r="J22" i="9"/>
  <c r="G22" i="9"/>
  <c r="L21" i="9"/>
  <c r="M21" i="9" s="1"/>
  <c r="F21" i="9"/>
  <c r="E21" i="9"/>
  <c r="L20" i="9"/>
  <c r="M20" i="9" s="1"/>
  <c r="E20" i="9"/>
  <c r="F20" i="9" s="1"/>
  <c r="L19" i="9"/>
  <c r="M19" i="9" s="1"/>
  <c r="E19" i="9"/>
  <c r="F19" i="9" s="1"/>
  <c r="L18" i="9"/>
  <c r="M18" i="9" s="1"/>
  <c r="F18" i="9"/>
  <c r="E18" i="9"/>
  <c r="I17" i="9"/>
  <c r="M17" i="9" s="1"/>
  <c r="F17" i="9"/>
  <c r="E17" i="9"/>
  <c r="I16" i="9"/>
  <c r="M16" i="9" s="1"/>
  <c r="E16" i="9"/>
  <c r="F16" i="9" s="1"/>
  <c r="I15" i="9"/>
  <c r="M15" i="9" s="1"/>
  <c r="E15" i="9"/>
  <c r="F15" i="9" s="1"/>
  <c r="L14" i="9"/>
  <c r="M14" i="9" s="1"/>
  <c r="F14" i="9"/>
  <c r="E14" i="9"/>
  <c r="L13" i="9"/>
  <c r="M13" i="9" s="1"/>
  <c r="F13" i="9"/>
  <c r="E13" i="9"/>
  <c r="L12" i="9"/>
  <c r="M12" i="9" s="1"/>
  <c r="E12" i="9"/>
  <c r="F12" i="9" s="1"/>
  <c r="L11" i="9"/>
  <c r="M11" i="9" s="1"/>
  <c r="F11" i="9"/>
  <c r="E11" i="9"/>
  <c r="L10" i="9"/>
  <c r="M10" i="9" s="1"/>
  <c r="F10" i="9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N12" i="32" l="1"/>
  <c r="N17" i="13"/>
  <c r="N20" i="38"/>
  <c r="N17" i="38"/>
  <c r="N16" i="37"/>
  <c r="N20" i="3"/>
  <c r="N20" i="32"/>
  <c r="N16" i="31"/>
  <c r="N17" i="27"/>
  <c r="N10" i="21"/>
  <c r="N13" i="19"/>
  <c r="N15" i="14"/>
  <c r="N10" i="14"/>
  <c r="N16" i="33"/>
  <c r="N18" i="30"/>
  <c r="N18" i="18"/>
  <c r="N11" i="16"/>
  <c r="N20" i="12"/>
  <c r="N15" i="37"/>
  <c r="N16" i="6"/>
  <c r="N15" i="6"/>
  <c r="N16" i="4"/>
  <c r="N13" i="3"/>
  <c r="N14" i="3"/>
  <c r="N11" i="24"/>
  <c r="N13" i="9"/>
  <c r="N11" i="21"/>
  <c r="N16" i="21"/>
  <c r="N21" i="38"/>
  <c r="N16" i="38"/>
  <c r="N11" i="38"/>
  <c r="N12" i="38"/>
  <c r="N14" i="38"/>
  <c r="N10" i="38"/>
  <c r="N14" i="37"/>
  <c r="N21" i="36"/>
  <c r="N20" i="5"/>
  <c r="N17" i="5"/>
  <c r="N18" i="5"/>
  <c r="N10" i="5"/>
  <c r="N20" i="4"/>
  <c r="N16" i="3"/>
  <c r="N12" i="3"/>
  <c r="N21" i="35"/>
  <c r="N16" i="35"/>
  <c r="N10" i="35"/>
  <c r="N18" i="33"/>
  <c r="N20" i="33"/>
  <c r="N21" i="31"/>
  <c r="N20" i="31"/>
  <c r="N18" i="31"/>
  <c r="N11" i="30"/>
  <c r="N18" i="29"/>
  <c r="N21" i="26"/>
  <c r="N17" i="26"/>
  <c r="N17" i="24"/>
  <c r="N14" i="22"/>
  <c r="N19" i="22"/>
  <c r="N19" i="21"/>
  <c r="N13" i="21"/>
  <c r="N21" i="19"/>
  <c r="N21" i="18"/>
  <c r="N21" i="16"/>
  <c r="N18" i="15"/>
  <c r="N15" i="15"/>
  <c r="N20" i="14"/>
  <c r="N12" i="14"/>
  <c r="N17" i="14"/>
  <c r="N11" i="13"/>
  <c r="N16" i="12"/>
  <c r="N21" i="12"/>
  <c r="N21" i="14"/>
  <c r="N21" i="21"/>
  <c r="N21" i="4"/>
  <c r="N21" i="15"/>
  <c r="N21" i="23"/>
  <c r="N21" i="30"/>
  <c r="N21" i="3"/>
  <c r="N21" i="20"/>
  <c r="N21" i="5"/>
  <c r="N18" i="23"/>
  <c r="N19" i="24"/>
  <c r="N19" i="34"/>
  <c r="N19" i="6"/>
  <c r="N20" i="37"/>
  <c r="N19" i="20"/>
  <c r="N18" i="21"/>
  <c r="N19" i="27"/>
  <c r="N19" i="37"/>
  <c r="N20" i="15"/>
  <c r="N19" i="18"/>
  <c r="N18" i="19"/>
  <c r="N18" i="6"/>
  <c r="N18" i="36"/>
  <c r="N18" i="26"/>
  <c r="N19" i="29"/>
  <c r="N19" i="30"/>
  <c r="N19" i="33"/>
  <c r="N19" i="2"/>
  <c r="N18" i="3"/>
  <c r="N19" i="4"/>
  <c r="N19" i="13"/>
  <c r="N18" i="14"/>
  <c r="N19" i="15"/>
  <c r="N19" i="16"/>
  <c r="N18" i="20"/>
  <c r="N20" i="23"/>
  <c r="N20" i="26"/>
  <c r="N20" i="30"/>
  <c r="N18" i="4"/>
  <c r="N20" i="6"/>
  <c r="N18" i="37"/>
  <c r="N17" i="12"/>
  <c r="N17" i="16"/>
  <c r="N16" i="20"/>
  <c r="N15" i="20"/>
  <c r="N16" i="24"/>
  <c r="N17" i="4"/>
  <c r="N16" i="2"/>
  <c r="N15" i="13"/>
  <c r="N17" i="19"/>
  <c r="N16" i="27"/>
  <c r="N15" i="34"/>
  <c r="N15" i="35"/>
  <c r="N15" i="2"/>
  <c r="N16" i="16"/>
  <c r="N16" i="18"/>
  <c r="N17" i="21"/>
  <c r="N16" i="22"/>
  <c r="N17" i="22"/>
  <c r="N17" i="23"/>
  <c r="N15" i="24"/>
  <c r="N15" i="27"/>
  <c r="N15" i="29"/>
  <c r="N16" i="30"/>
  <c r="N17" i="32"/>
  <c r="N15" i="32"/>
  <c r="N16" i="34"/>
  <c r="N17" i="3"/>
  <c r="N17" i="36"/>
  <c r="N15" i="4"/>
  <c r="N15" i="18"/>
  <c r="N16" i="19"/>
  <c r="N15" i="22"/>
  <c r="N15" i="26"/>
  <c r="N15" i="31"/>
  <c r="N16" i="32"/>
  <c r="N17" i="33"/>
  <c r="N17" i="35"/>
  <c r="N10" i="15"/>
  <c r="N12" i="23"/>
  <c r="N13" i="26"/>
  <c r="N14" i="33"/>
  <c r="N14" i="6"/>
  <c r="N12" i="37"/>
  <c r="N13" i="12"/>
  <c r="N10" i="29"/>
  <c r="N14" i="13"/>
  <c r="N13" i="18"/>
  <c r="N11" i="19"/>
  <c r="N10" i="20"/>
  <c r="N11" i="4"/>
  <c r="N14" i="4"/>
  <c r="N13" i="36"/>
  <c r="N14" i="12"/>
  <c r="N14" i="16"/>
  <c r="N14" i="14"/>
  <c r="N14" i="35"/>
  <c r="N14" i="5"/>
  <c r="N14" i="36"/>
  <c r="N14" i="24"/>
  <c r="N14" i="31"/>
  <c r="N14" i="23"/>
  <c r="N14" i="27"/>
  <c r="N14" i="32"/>
  <c r="N12" i="22"/>
  <c r="N13" i="31"/>
  <c r="N13" i="15"/>
  <c r="N11" i="18"/>
  <c r="N12" i="20"/>
  <c r="N13" i="20"/>
  <c r="N11" i="22"/>
  <c r="N12" i="29"/>
  <c r="N13" i="29"/>
  <c r="N12" i="31"/>
  <c r="N11" i="34"/>
  <c r="N13" i="35"/>
  <c r="N13" i="4"/>
  <c r="N11" i="37"/>
  <c r="N11" i="33"/>
  <c r="N12" i="13"/>
  <c r="N13" i="14"/>
  <c r="N11" i="15"/>
  <c r="N11" i="20"/>
  <c r="N13" i="23"/>
  <c r="N12" i="26"/>
  <c r="N12" i="27"/>
  <c r="N11" i="29"/>
  <c r="N13" i="30"/>
  <c r="N12" i="4"/>
  <c r="N12" i="6"/>
  <c r="N12" i="24"/>
  <c r="N11" i="2"/>
  <c r="N11" i="12"/>
  <c r="N13" i="16"/>
  <c r="N12" i="18"/>
  <c r="N11" i="27"/>
  <c r="N12" i="30"/>
  <c r="N12" i="34"/>
  <c r="N12" i="2"/>
  <c r="N13" i="5"/>
  <c r="N11" i="6"/>
  <c r="N10" i="18"/>
  <c r="N10" i="4"/>
  <c r="N10" i="6"/>
  <c r="N10" i="31"/>
  <c r="N10" i="34"/>
  <c r="N10" i="3"/>
  <c r="N10" i="16"/>
  <c r="N10" i="32"/>
  <c r="N10" i="33"/>
  <c r="N14" i="30"/>
  <c r="N18" i="32"/>
  <c r="N10" i="36"/>
  <c r="N10" i="23"/>
  <c r="N12" i="33"/>
  <c r="N10" i="12"/>
  <c r="N18" i="9"/>
  <c r="N15" i="9"/>
  <c r="N21" i="9"/>
  <c r="N20" i="9"/>
  <c r="N19" i="9"/>
  <c r="N11" i="9"/>
  <c r="N10" i="9"/>
  <c r="N14" i="26"/>
  <c r="N20" i="29"/>
  <c r="N14" i="9"/>
  <c r="N15" i="12"/>
  <c r="N19" i="12"/>
  <c r="N13" i="13"/>
  <c r="N18" i="13"/>
  <c r="N19" i="14"/>
  <c r="N14" i="15"/>
  <c r="N15" i="16"/>
  <c r="N20" i="16"/>
  <c r="N17" i="18"/>
  <c r="N12" i="19"/>
  <c r="N17" i="20"/>
  <c r="N12" i="21"/>
  <c r="N13" i="22"/>
  <c r="N18" i="22"/>
  <c r="N19" i="23"/>
  <c r="N13" i="24"/>
  <c r="N18" i="24"/>
  <c r="N19" i="26"/>
  <c r="N13" i="27"/>
  <c r="N18" i="27"/>
  <c r="N14" i="29"/>
  <c r="N12" i="9"/>
  <c r="N18" i="12"/>
  <c r="N16" i="13"/>
  <c r="N12" i="15"/>
  <c r="N18" i="16"/>
  <c r="N20" i="18"/>
  <c r="N10" i="19"/>
  <c r="N20" i="20"/>
  <c r="N16" i="9"/>
  <c r="N17" i="9"/>
  <c r="N12" i="12"/>
  <c r="N10" i="13"/>
  <c r="N20" i="13"/>
  <c r="N21" i="13"/>
  <c r="N11" i="14"/>
  <c r="N16" i="14"/>
  <c r="N16" i="15"/>
  <c r="N17" i="15"/>
  <c r="N12" i="16"/>
  <c r="N14" i="18"/>
  <c r="N14" i="19"/>
  <c r="N15" i="19"/>
  <c r="N20" i="19"/>
  <c r="N14" i="20"/>
  <c r="N14" i="21"/>
  <c r="N15" i="21"/>
  <c r="N20" i="21"/>
  <c r="N10" i="22"/>
  <c r="N20" i="22"/>
  <c r="N21" i="22"/>
  <c r="N11" i="23"/>
  <c r="N16" i="23"/>
  <c r="N10" i="24"/>
  <c r="N20" i="24"/>
  <c r="N21" i="24"/>
  <c r="N10" i="26"/>
  <c r="N11" i="26"/>
  <c r="N16" i="26"/>
  <c r="N10" i="27"/>
  <c r="N20" i="27"/>
  <c r="N21" i="27"/>
  <c r="N16" i="29"/>
  <c r="N17" i="29"/>
  <c r="N17" i="30"/>
  <c r="N11" i="31"/>
  <c r="N19" i="31"/>
  <c r="N13" i="32"/>
  <c r="N21" i="32"/>
  <c r="N15" i="33"/>
  <c r="N20" i="34"/>
  <c r="N20" i="2"/>
  <c r="N21" i="29"/>
  <c r="N15" i="30"/>
  <c r="N17" i="31"/>
  <c r="N11" i="32"/>
  <c r="N19" i="32"/>
  <c r="N13" i="33"/>
  <c r="N21" i="33"/>
  <c r="N18" i="35"/>
  <c r="N13" i="38"/>
  <c r="N19" i="38"/>
  <c r="N11" i="35"/>
  <c r="N12" i="35"/>
  <c r="N11" i="36"/>
  <c r="N12" i="36"/>
  <c r="N15" i="36"/>
  <c r="N16" i="36"/>
  <c r="N19" i="36"/>
  <c r="N20" i="36"/>
  <c r="N11" i="3"/>
  <c r="N15" i="3"/>
  <c r="N19" i="3"/>
  <c r="N19" i="5"/>
  <c r="N13" i="6"/>
  <c r="N17" i="6"/>
  <c r="N21" i="6"/>
  <c r="N13" i="37"/>
  <c r="N17" i="37"/>
  <c r="N21" i="37"/>
  <c r="N15" i="38"/>
  <c r="N13" i="34"/>
  <c r="N14" i="34"/>
  <c r="N17" i="34"/>
  <c r="N18" i="34"/>
  <c r="N21" i="34"/>
  <c r="N19" i="35"/>
  <c r="N20" i="35"/>
  <c r="N13" i="2"/>
  <c r="N14" i="2"/>
  <c r="N17" i="2"/>
  <c r="N18" i="2"/>
  <c r="N21" i="2"/>
  <c r="N11" i="5"/>
  <c r="N12" i="5"/>
  <c r="N15" i="5"/>
  <c r="N16" i="5"/>
  <c r="N22" i="38" l="1"/>
  <c r="D36" i="11" s="1"/>
  <c r="N22" i="4"/>
  <c r="D31" i="11" s="1"/>
  <c r="N22" i="14"/>
  <c r="D10" i="11" s="1"/>
  <c r="N22" i="27"/>
  <c r="D21" i="11" s="1"/>
  <c r="N22" i="23"/>
  <c r="D18" i="11" s="1"/>
  <c r="N22" i="33"/>
  <c r="D26" i="11" s="1"/>
  <c r="N22" i="20"/>
  <c r="D15" i="11" s="1"/>
  <c r="N22" i="18"/>
  <c r="D13" i="11" s="1"/>
  <c r="N22" i="16"/>
  <c r="D12" i="11" s="1"/>
  <c r="N22" i="5"/>
  <c r="D32" i="11" s="1"/>
  <c r="N22" i="6"/>
  <c r="D33" i="11" s="1"/>
  <c r="N22" i="3"/>
  <c r="D30" i="11" s="1"/>
  <c r="N22" i="35"/>
  <c r="D28" i="11" s="1"/>
  <c r="N22" i="34"/>
  <c r="D27" i="11" s="1"/>
  <c r="N22" i="37"/>
  <c r="D35" i="11" s="1"/>
  <c r="N22" i="30"/>
  <c r="D23" i="11" s="1"/>
  <c r="N22" i="31"/>
  <c r="D24" i="11" s="1"/>
  <c r="N22" i="15"/>
  <c r="D11" i="11" s="1"/>
  <c r="N22" i="29"/>
  <c r="D22" i="11" s="1"/>
  <c r="N22" i="36"/>
  <c r="D34" i="11" s="1"/>
  <c r="N22" i="32"/>
  <c r="D25" i="11" s="1"/>
  <c r="N22" i="21"/>
  <c r="D16" i="11" s="1"/>
  <c r="N22" i="12"/>
  <c r="D8" i="11" s="1"/>
  <c r="N22" i="9"/>
  <c r="D7" i="11" s="1"/>
  <c r="N22" i="2"/>
  <c r="D29" i="11" s="1"/>
  <c r="N22" i="19"/>
  <c r="D14" i="11" s="1"/>
  <c r="N22" i="24"/>
  <c r="D19" i="11" s="1"/>
  <c r="N22" i="26"/>
  <c r="D20" i="11" s="1"/>
  <c r="N22" i="22"/>
  <c r="D17" i="11" s="1"/>
  <c r="N22" i="13"/>
  <c r="D9" i="11" s="1"/>
  <c r="D37" i="11" l="1"/>
</calcChain>
</file>

<file path=xl/sharedStrings.xml><?xml version="1.0" encoding="utf-8"?>
<sst xmlns="http://schemas.openxmlformats.org/spreadsheetml/2006/main" count="1659" uniqueCount="82">
  <si>
    <t>川越市民聖苑やすらぎのさと</t>
    <rPh sb="0" eb="2">
      <t>カワゴエ</t>
    </rPh>
    <phoneticPr fontId="19"/>
  </si>
  <si>
    <t>施 設 名：</t>
    <rPh sb="0" eb="1">
      <t>シ</t>
    </rPh>
    <rPh sb="2" eb="3">
      <t>セツ</t>
    </rPh>
    <rPh sb="4" eb="5">
      <t>メイ</t>
    </rPh>
    <phoneticPr fontId="19"/>
  </si>
  <si>
    <t>施設名称</t>
    <rPh sb="0" eb="2">
      <t>シセツ</t>
    </rPh>
    <rPh sb="2" eb="4">
      <t>メイショウ</t>
    </rPh>
    <phoneticPr fontId="19"/>
  </si>
  <si>
    <t>川越市名細市民センター</t>
    <rPh sb="0" eb="3">
      <t>カワゴエシ</t>
    </rPh>
    <rPh sb="3" eb="4">
      <t>ナ</t>
    </rPh>
    <rPh sb="4" eb="5">
      <t>ホソ</t>
    </rPh>
    <rPh sb="5" eb="7">
      <t>シミン</t>
    </rPh>
    <phoneticPr fontId="19"/>
  </si>
  <si>
    <t>川越市教育センター第二分室</t>
    <rPh sb="0" eb="3">
      <t>カワゴエシ</t>
    </rPh>
    <rPh sb="3" eb="5">
      <t>キョウイク</t>
    </rPh>
    <rPh sb="9" eb="11">
      <t>ダイニ</t>
    </rPh>
    <rPh sb="11" eb="13">
      <t>ブンシツ</t>
    </rPh>
    <phoneticPr fontId="19"/>
  </si>
  <si>
    <t>川越市中央公民館</t>
    <rPh sb="0" eb="3">
      <t>カワゴエシ</t>
    </rPh>
    <rPh sb="3" eb="5">
      <t>チュウオウ</t>
    </rPh>
    <rPh sb="5" eb="8">
      <t>コウミンカン</t>
    </rPh>
    <phoneticPr fontId="19"/>
  </si>
  <si>
    <t>川越市南古谷公民館</t>
    <rPh sb="0" eb="3">
      <t>カワゴエシ</t>
    </rPh>
    <rPh sb="3" eb="4">
      <t>ミナミ</t>
    </rPh>
    <rPh sb="4" eb="6">
      <t>フルヤ</t>
    </rPh>
    <rPh sb="6" eb="9">
      <t>コウミンカン</t>
    </rPh>
    <phoneticPr fontId="19"/>
  </si>
  <si>
    <t>調達期間計</t>
    <rPh sb="0" eb="2">
      <t>チョウタツ</t>
    </rPh>
    <rPh sb="2" eb="4">
      <t>キカン</t>
    </rPh>
    <rPh sb="4" eb="5">
      <t>ケイ</t>
    </rPh>
    <phoneticPr fontId="19"/>
  </si>
  <si>
    <t>施設別入札金額(税抜)
（円）</t>
    <rPh sb="0" eb="3">
      <t>シセツベツ</t>
    </rPh>
    <rPh sb="3" eb="5">
      <t>ニュウサツ</t>
    </rPh>
    <rPh sb="5" eb="7">
      <t>キンガク</t>
    </rPh>
    <rPh sb="8" eb="10">
      <t>ゼイヌキ</t>
    </rPh>
    <phoneticPr fontId="19"/>
  </si>
  <si>
    <t>川越市福原公民館</t>
    <rPh sb="0" eb="3">
      <t>カワゴエシ</t>
    </rPh>
    <rPh sb="3" eb="5">
      <t>フクハラ</t>
    </rPh>
    <rPh sb="5" eb="8">
      <t>コウミンカン</t>
    </rPh>
    <phoneticPr fontId="19"/>
  </si>
  <si>
    <t>川越市芳野公民館</t>
    <rPh sb="0" eb="3">
      <t>カワゴエシ</t>
    </rPh>
    <rPh sb="3" eb="5">
      <t>ヨシノ</t>
    </rPh>
    <rPh sb="5" eb="8">
      <t>コウミンカン</t>
    </rPh>
    <phoneticPr fontId="19"/>
  </si>
  <si>
    <t>合　計</t>
    <rPh sb="0" eb="1">
      <t>ゴウ</t>
    </rPh>
    <rPh sb="2" eb="3">
      <t>ケイ</t>
    </rPh>
    <phoneticPr fontId="19"/>
  </si>
  <si>
    <t>設計金額</t>
    <rPh sb="0" eb="2">
      <t>セッケイ</t>
    </rPh>
    <rPh sb="2" eb="4">
      <t>キンガク</t>
    </rPh>
    <phoneticPr fontId="19"/>
  </si>
  <si>
    <t>１．上記各単価、常時電力基本料金、電力量料金及び総計は消費税額及び地方消費税額を除く。</t>
    <rPh sb="2" eb="4">
      <t>ジョウキ</t>
    </rPh>
    <rPh sb="4" eb="5">
      <t>カク</t>
    </rPh>
    <rPh sb="5" eb="7">
      <t>タンカ</t>
    </rPh>
    <rPh sb="8" eb="10">
      <t>ジョウジ</t>
    </rPh>
    <rPh sb="10" eb="12">
      <t>デンリョク</t>
    </rPh>
    <rPh sb="12" eb="14">
      <t>キホン</t>
    </rPh>
    <rPh sb="14" eb="16">
      <t>リョウキン</t>
    </rPh>
    <rPh sb="17" eb="20">
      <t>デンリョクリョウ</t>
    </rPh>
    <rPh sb="20" eb="22">
      <t>リョウキン</t>
    </rPh>
    <rPh sb="22" eb="23">
      <t>オヨ</t>
    </rPh>
    <rPh sb="24" eb="26">
      <t>ソウケイ</t>
    </rPh>
    <rPh sb="27" eb="30">
      <t>ショウヒゼイ</t>
    </rPh>
    <rPh sb="30" eb="31">
      <t>ガク</t>
    </rPh>
    <rPh sb="31" eb="32">
      <t>オヨ</t>
    </rPh>
    <rPh sb="33" eb="35">
      <t>チホウ</t>
    </rPh>
    <rPh sb="35" eb="38">
      <t>ショウヒゼイ</t>
    </rPh>
    <rPh sb="38" eb="39">
      <t>ガク</t>
    </rPh>
    <rPh sb="40" eb="41">
      <t>ノゾ</t>
    </rPh>
    <phoneticPr fontId="19"/>
  </si>
  <si>
    <t>　（注）</t>
    <rPh sb="2" eb="3">
      <t>チュウ</t>
    </rPh>
    <phoneticPr fontId="19"/>
  </si>
  <si>
    <t>夏季</t>
    <rPh sb="0" eb="2">
      <t>カキ</t>
    </rPh>
    <phoneticPr fontId="19"/>
  </si>
  <si>
    <t>入札金額積算内訳書</t>
    <rPh sb="0" eb="2">
      <t>ニュウサツ</t>
    </rPh>
    <rPh sb="2" eb="4">
      <t>キンガク</t>
    </rPh>
    <rPh sb="4" eb="6">
      <t>セキサン</t>
    </rPh>
    <rPh sb="6" eb="9">
      <t>ウチワケショ</t>
    </rPh>
    <phoneticPr fontId="19"/>
  </si>
  <si>
    <t>合　　　　　　　計</t>
    <rPh sb="0" eb="9">
      <t>ゴウケイ</t>
    </rPh>
    <phoneticPr fontId="19"/>
  </si>
  <si>
    <t>○施設別見積金額等の施設ごとの詳細は，別添の施設別入札金額積算内訳書のとおり。</t>
    <rPh sb="27" eb="29">
      <t>キンガク</t>
    </rPh>
    <rPh sb="29" eb="31">
      <t>セキサン</t>
    </rPh>
    <phoneticPr fontId="19"/>
  </si>
  <si>
    <t>(ｋＷ)</t>
  </si>
  <si>
    <t>○施設別入札金額積算内訳書</t>
    <rPh sb="1" eb="4">
      <t>シセツベツ</t>
    </rPh>
    <rPh sb="4" eb="6">
      <t>ニュウサツ</t>
    </rPh>
    <rPh sb="6" eb="8">
      <t>キンガク</t>
    </rPh>
    <rPh sb="8" eb="10">
      <t>セキサン</t>
    </rPh>
    <rPh sb="10" eb="13">
      <t>ウチワケショ</t>
    </rPh>
    <phoneticPr fontId="19"/>
  </si>
  <si>
    <t>計</t>
  </si>
  <si>
    <t>川越市高階市民センター</t>
    <rPh sb="0" eb="3">
      <t>カワゴエシ</t>
    </rPh>
    <rPh sb="3" eb="5">
      <t>タカシナ</t>
    </rPh>
    <rPh sb="5" eb="7">
      <t>シミン</t>
    </rPh>
    <phoneticPr fontId="19"/>
  </si>
  <si>
    <t>入札件名：</t>
    <rPh sb="0" eb="2">
      <t>ニュウサツ</t>
    </rPh>
    <rPh sb="2" eb="4">
      <t>ケンメイ</t>
    </rPh>
    <phoneticPr fontId="19"/>
  </si>
  <si>
    <t>総　計</t>
  </si>
  <si>
    <t>常　時　電　力　基　本　料　金</t>
    <rPh sb="0" eb="1">
      <t>ツネ</t>
    </rPh>
    <rPh sb="2" eb="3">
      <t>ジ</t>
    </rPh>
    <rPh sb="4" eb="5">
      <t>デン</t>
    </rPh>
    <rPh sb="6" eb="7">
      <t>チカラ</t>
    </rPh>
    <rPh sb="8" eb="9">
      <t>モト</t>
    </rPh>
    <phoneticPr fontId="19"/>
  </si>
  <si>
    <t>電　　　力　　　量　　　料　　　金</t>
    <rPh sb="0" eb="1">
      <t>デン</t>
    </rPh>
    <rPh sb="4" eb="5">
      <t>チカラ</t>
    </rPh>
    <rPh sb="8" eb="9">
      <t>リョウ</t>
    </rPh>
    <rPh sb="12" eb="13">
      <t>リョウ</t>
    </rPh>
    <rPh sb="16" eb="17">
      <t>キン</t>
    </rPh>
    <phoneticPr fontId="19"/>
  </si>
  <si>
    <t>川越市高階南公民館</t>
    <rPh sb="0" eb="3">
      <t>カワゴエシ</t>
    </rPh>
    <rPh sb="3" eb="5">
      <t>タカシナ</t>
    </rPh>
    <rPh sb="5" eb="6">
      <t>ミナミ</t>
    </rPh>
    <rPh sb="6" eb="9">
      <t>コウミンカン</t>
    </rPh>
    <phoneticPr fontId="19"/>
  </si>
  <si>
    <t>２．各月の総計に１円未満の端数があるときはその端数を切り捨てる。</t>
    <rPh sb="2" eb="4">
      <t>カクツキ</t>
    </rPh>
    <rPh sb="5" eb="7">
      <t>ソウケイ</t>
    </rPh>
    <rPh sb="9" eb="12">
      <t>エンミマン</t>
    </rPh>
    <rPh sb="13" eb="15">
      <t>ハスウ</t>
    </rPh>
    <rPh sb="23" eb="25">
      <t>ハスウ</t>
    </rPh>
    <rPh sb="26" eb="27">
      <t>キ</t>
    </rPh>
    <rPh sb="28" eb="29">
      <t>ス</t>
    </rPh>
    <phoneticPr fontId="19"/>
  </si>
  <si>
    <t>その他季</t>
    <rPh sb="2" eb="3">
      <t>タ</t>
    </rPh>
    <rPh sb="3" eb="4">
      <t>キ</t>
    </rPh>
    <phoneticPr fontId="19"/>
  </si>
  <si>
    <t>年　　月</t>
    <rPh sb="0" eb="1">
      <t>ネン</t>
    </rPh>
    <rPh sb="3" eb="4">
      <t>ツキ</t>
    </rPh>
    <phoneticPr fontId="19"/>
  </si>
  <si>
    <t>川越市職業センター</t>
    <rPh sb="0" eb="3">
      <t>カワゴエシ</t>
    </rPh>
    <rPh sb="3" eb="5">
      <t>ショクギョウ</t>
    </rPh>
    <phoneticPr fontId="19"/>
  </si>
  <si>
    <t>川越市古谷公民館</t>
    <rPh sb="0" eb="3">
      <t>カワゴエシ</t>
    </rPh>
    <rPh sb="3" eb="5">
      <t>フルヤ</t>
    </rPh>
    <rPh sb="5" eb="8">
      <t>コウミンカン</t>
    </rPh>
    <phoneticPr fontId="19"/>
  </si>
  <si>
    <t>契約電力
（常時電力）</t>
    <rPh sb="6" eb="8">
      <t>ジョウジ</t>
    </rPh>
    <rPh sb="8" eb="10">
      <t>デンリョク</t>
    </rPh>
    <phoneticPr fontId="19"/>
  </si>
  <si>
    <t>川越市初雁球場ナイター照明</t>
    <rPh sb="0" eb="3">
      <t>カワゴエシ</t>
    </rPh>
    <rPh sb="3" eb="5">
      <t>ハツカリ</t>
    </rPh>
    <rPh sb="5" eb="7">
      <t>キュウジョウ</t>
    </rPh>
    <rPh sb="11" eb="13">
      <t>ショウメイ</t>
    </rPh>
    <phoneticPr fontId="19"/>
  </si>
  <si>
    <t>単価</t>
  </si>
  <si>
    <t>(円/kWh)</t>
  </si>
  <si>
    <t>川越市小仙波庁舎</t>
    <rPh sb="0" eb="3">
      <t>カワゴエシ</t>
    </rPh>
    <rPh sb="3" eb="6">
      <t>コセンバ</t>
    </rPh>
    <rPh sb="6" eb="8">
      <t>チョウシャ</t>
    </rPh>
    <phoneticPr fontId="19"/>
  </si>
  <si>
    <t>力率</t>
  </si>
  <si>
    <t>合計</t>
  </si>
  <si>
    <t>使用電力量</t>
  </si>
  <si>
    <t>(ｋＷｈ)</t>
  </si>
  <si>
    <t>(円/kW・月)</t>
  </si>
  <si>
    <t>(％)</t>
  </si>
  <si>
    <t>(円)</t>
  </si>
  <si>
    <t>夏　　季</t>
    <rPh sb="0" eb="1">
      <t>ナツ</t>
    </rPh>
    <rPh sb="3" eb="4">
      <t>キ</t>
    </rPh>
    <phoneticPr fontId="19"/>
  </si>
  <si>
    <t>川越市児童センターこどもの城</t>
    <rPh sb="0" eb="3">
      <t>カワゴエシ</t>
    </rPh>
    <rPh sb="3" eb="5">
      <t>ジドウ</t>
    </rPh>
    <rPh sb="13" eb="14">
      <t>シロ</t>
    </rPh>
    <phoneticPr fontId="19"/>
  </si>
  <si>
    <t>川越市保健所・総合保健センター</t>
    <rPh sb="0" eb="3">
      <t>カワゴエシ</t>
    </rPh>
    <rPh sb="3" eb="6">
      <t>ホケンジョ</t>
    </rPh>
    <rPh sb="7" eb="9">
      <t>ソウゴウ</t>
    </rPh>
    <rPh sb="9" eb="11">
      <t>ホケン</t>
    </rPh>
    <phoneticPr fontId="19"/>
  </si>
  <si>
    <t>川越市北公民館</t>
    <rPh sb="0" eb="3">
      <t>カワゴエシ</t>
    </rPh>
    <rPh sb="3" eb="4">
      <t>キタ</t>
    </rPh>
    <rPh sb="4" eb="7">
      <t>コウミンカン</t>
    </rPh>
    <phoneticPr fontId="19"/>
  </si>
  <si>
    <t>川越市大東南公民館</t>
    <rPh sb="0" eb="3">
      <t>カワゴエシ</t>
    </rPh>
    <rPh sb="3" eb="5">
      <t>ダイトウ</t>
    </rPh>
    <rPh sb="5" eb="6">
      <t>ミナミ</t>
    </rPh>
    <rPh sb="7" eb="8">
      <t>タミ</t>
    </rPh>
    <rPh sb="8" eb="9">
      <t>カン</t>
    </rPh>
    <phoneticPr fontId="19"/>
  </si>
  <si>
    <t>川越市立美術館</t>
    <rPh sb="0" eb="2">
      <t>カワゴエ</t>
    </rPh>
    <rPh sb="2" eb="3">
      <t>シ</t>
    </rPh>
    <rPh sb="3" eb="4">
      <t>タ</t>
    </rPh>
    <rPh sb="4" eb="7">
      <t>ビジュツカン</t>
    </rPh>
    <phoneticPr fontId="19"/>
  </si>
  <si>
    <t>川越市山田公民館</t>
    <rPh sb="0" eb="3">
      <t>カワゴエシ</t>
    </rPh>
    <rPh sb="3" eb="5">
      <t>ヤマダ</t>
    </rPh>
    <rPh sb="6" eb="7">
      <t>タミ</t>
    </rPh>
    <rPh sb="7" eb="8">
      <t>カン</t>
    </rPh>
    <phoneticPr fontId="19"/>
  </si>
  <si>
    <t>川越市川鶴公民館</t>
    <rPh sb="0" eb="3">
      <t>カワゴエシ</t>
    </rPh>
    <rPh sb="3" eb="5">
      <t>カワツル</t>
    </rPh>
    <rPh sb="6" eb="7">
      <t>タミ</t>
    </rPh>
    <rPh sb="7" eb="8">
      <t>カン</t>
    </rPh>
    <phoneticPr fontId="19"/>
  </si>
  <si>
    <t>川越市立川越駅東口図書館</t>
    <rPh sb="0" eb="2">
      <t>カワゴエ</t>
    </rPh>
    <rPh sb="2" eb="4">
      <t>シリツ</t>
    </rPh>
    <rPh sb="4" eb="7">
      <t>カワゴエエキ</t>
    </rPh>
    <rPh sb="7" eb="9">
      <t>ヒガシグチ</t>
    </rPh>
    <rPh sb="9" eb="12">
      <t>トショカン</t>
    </rPh>
    <phoneticPr fontId="19"/>
  </si>
  <si>
    <t>川越市立博物館</t>
    <rPh sb="0" eb="4">
      <t>カワゴエシリツ</t>
    </rPh>
    <rPh sb="4" eb="6">
      <t>ハクブツ</t>
    </rPh>
    <rPh sb="6" eb="7">
      <t>カン</t>
    </rPh>
    <phoneticPr fontId="19"/>
  </si>
  <si>
    <t>川越市立教育センター</t>
    <rPh sb="0" eb="4">
      <t>カワゴエシリツ</t>
    </rPh>
    <rPh sb="4" eb="6">
      <t>キョウイク</t>
    </rPh>
    <phoneticPr fontId="19"/>
  </si>
  <si>
    <t>川越市大東市民センター</t>
    <rPh sb="0" eb="2">
      <t>カワゴエ</t>
    </rPh>
    <rPh sb="2" eb="3">
      <t>シ</t>
    </rPh>
    <rPh sb="3" eb="5">
      <t>ダイトウ</t>
    </rPh>
    <rPh sb="5" eb="7">
      <t>シミン</t>
    </rPh>
    <phoneticPr fontId="19"/>
  </si>
  <si>
    <t>川越市立中央図書館</t>
    <rPh sb="0" eb="2">
      <t>カワゴエ</t>
    </rPh>
    <rPh sb="2" eb="3">
      <t>シ</t>
    </rPh>
    <rPh sb="3" eb="4">
      <t>タ</t>
    </rPh>
    <rPh sb="4" eb="6">
      <t>チュウオウ</t>
    </rPh>
    <rPh sb="6" eb="9">
      <t>トショカン</t>
    </rPh>
    <phoneticPr fontId="19"/>
  </si>
  <si>
    <t>川越まつり会館</t>
    <rPh sb="0" eb="2">
      <t>カワゴエ</t>
    </rPh>
    <rPh sb="5" eb="7">
      <t>カイカン</t>
    </rPh>
    <phoneticPr fontId="19"/>
  </si>
  <si>
    <t>川越市斎場</t>
    <rPh sb="0" eb="2">
      <t>カワゴエ</t>
    </rPh>
    <rPh sb="2" eb="3">
      <t>シ</t>
    </rPh>
    <phoneticPr fontId="19"/>
  </si>
  <si>
    <t>川越市児童発達支援センター</t>
    <rPh sb="0" eb="3">
      <t>カワゴエシ</t>
    </rPh>
    <rPh sb="3" eb="9">
      <t>ジドウハッタツシエン</t>
    </rPh>
    <phoneticPr fontId="19"/>
  </si>
  <si>
    <t>川越駅東口公共地下駐車場</t>
    <rPh sb="0" eb="12">
      <t>カワゴエエキヒガシグチコウキョウチカチュウシャジョウ</t>
    </rPh>
    <phoneticPr fontId="19"/>
  </si>
  <si>
    <t>霞ケ関駅自由通路</t>
    <rPh sb="0" eb="8">
      <t>カスミガセキエキジユウツウロ</t>
    </rPh>
    <phoneticPr fontId="19"/>
  </si>
  <si>
    <t>：令和7年2月1日から令和7年6月30日までの期間及び令和7年10月1日から令和8年1月31日までの期間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3" eb="25">
      <t>キカン</t>
    </rPh>
    <rPh sb="25" eb="26">
      <t>オヨ</t>
    </rPh>
    <phoneticPr fontId="19"/>
  </si>
  <si>
    <t>：令和7年7月1日から令和7年9月30日までの期間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3" eb="25">
      <t>キカン</t>
    </rPh>
    <phoneticPr fontId="19"/>
  </si>
  <si>
    <t>：令和8年7月1日から令和9年9月30日までの期間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11" eb="12">
      <t>レイ</t>
    </rPh>
    <rPh sb="12" eb="13">
      <t>ワ</t>
    </rPh>
    <rPh sb="14" eb="15">
      <t>ネン</t>
    </rPh>
    <rPh sb="16" eb="17">
      <t>ガツ</t>
    </rPh>
    <rPh sb="19" eb="20">
      <t>ニチ</t>
    </rPh>
    <rPh sb="23" eb="25">
      <t>キカン</t>
    </rPh>
    <phoneticPr fontId="19"/>
  </si>
  <si>
    <t>：令和8年2月1日から令和8年6月30日までの期間及び令和8年10月1日から令和9年1月31日までの期間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rPh sb="23" eb="25">
      <t>キカン</t>
    </rPh>
    <rPh sb="25" eb="26">
      <t>オヨ</t>
    </rPh>
    <phoneticPr fontId="19"/>
  </si>
  <si>
    <t>令和8年2月</t>
  </si>
  <si>
    <t>令和8年3月</t>
  </si>
  <si>
    <t>令和8年4月</t>
  </si>
  <si>
    <t>令和8年5月</t>
  </si>
  <si>
    <t>令和8年6月</t>
  </si>
  <si>
    <t>令和8年7月</t>
  </si>
  <si>
    <t>令和8年8月</t>
  </si>
  <si>
    <t>令和8年9月</t>
  </si>
  <si>
    <t>令和8年10月</t>
  </si>
  <si>
    <t>令和8年11月</t>
  </si>
  <si>
    <t>令和8年12月</t>
  </si>
  <si>
    <t>令和9年1月</t>
  </si>
  <si>
    <t>入札件名：川越市高階市民センターほか29施設で使用する電気</t>
    <rPh sb="0" eb="2">
      <t>ニュウサツ</t>
    </rPh>
    <rPh sb="2" eb="4">
      <t>ケンメイ</t>
    </rPh>
    <rPh sb="5" eb="7">
      <t>カワゴエ</t>
    </rPh>
    <rPh sb="7" eb="8">
      <t>シ</t>
    </rPh>
    <rPh sb="8" eb="10">
      <t>タカシナ</t>
    </rPh>
    <rPh sb="10" eb="12">
      <t>シミン</t>
    </rPh>
    <phoneticPr fontId="19"/>
  </si>
  <si>
    <t>川越市高階市民センターほか２９施設で使用する電気</t>
  </si>
  <si>
    <t>川越市高階市民センターほか２９施設で使用する電気</t>
    <rPh sb="0" eb="3">
      <t>カワゴエシ</t>
    </rPh>
    <rPh sb="3" eb="5">
      <t>タカシナ</t>
    </rPh>
    <rPh sb="5" eb="7">
      <t>シミン</t>
    </rPh>
    <rPh sb="15" eb="17">
      <t>シセツ</t>
    </rPh>
    <rPh sb="18" eb="20">
      <t>シヨウ</t>
    </rPh>
    <rPh sb="22" eb="24">
      <t>デンキ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</si>
</sst>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No.&quot;#"/>
    <numFmt numFmtId="177" formatCode="#,##0&quot; 円&quot;"/>
    <numFmt numFmtId="178" formatCode="#,##0_ ;[Red]\-#,##0\ "/>
    <numFmt numFmtId="179" formatCode="#,##0_);[Red]\(#,##0\)"/>
    <numFmt numFmtId="180" formatCode="@&quot; &quot;"/>
  </numFmts>
  <fonts count="34" x14ac:knownFonts="1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9"/>
      <name val="ＭＳ Ｐゴシック"/>
      <family val="3"/>
      <charset val="128"/>
    </font>
    <font>
      <sz val="9"/>
      <color indexed="2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0" fillId="0" borderId="0" xfId="34" applyFont="1" applyFill="1" applyAlignment="1">
      <alignment vertical="center"/>
    </xf>
    <xf numFmtId="0" fontId="22" fillId="0" borderId="0" xfId="34" applyFont="1" applyFill="1" applyAlignment="1">
      <alignment horizontal="center" vertical="center"/>
    </xf>
    <xf numFmtId="0" fontId="20" fillId="0" borderId="14" xfId="34" applyNumberFormat="1" applyFont="1" applyFill="1" applyBorder="1" applyAlignment="1">
      <alignment vertical="center"/>
    </xf>
    <xf numFmtId="0" fontId="20" fillId="0" borderId="20" xfId="34" applyFont="1" applyFill="1" applyBorder="1" applyAlignment="1">
      <alignment vertical="center"/>
    </xf>
    <xf numFmtId="0" fontId="20" fillId="0" borderId="21" xfId="34" applyFont="1" applyFill="1" applyBorder="1" applyAlignment="1">
      <alignment vertical="center"/>
    </xf>
    <xf numFmtId="0" fontId="20" fillId="0" borderId="14" xfId="34" applyFont="1" applyFill="1" applyBorder="1" applyAlignment="1">
      <alignment horizontal="left" vertical="center"/>
    </xf>
    <xf numFmtId="0" fontId="1" fillId="0" borderId="12" xfId="0" applyFont="1" applyFill="1" applyBorder="1">
      <alignment vertical="center"/>
    </xf>
    <xf numFmtId="0" fontId="1" fillId="0" borderId="24" xfId="0" applyFont="1" applyFill="1" applyBorder="1">
      <alignment vertical="center"/>
    </xf>
    <xf numFmtId="0" fontId="1" fillId="0" borderId="15" xfId="0" applyFont="1" applyFill="1" applyBorder="1">
      <alignment vertical="center"/>
    </xf>
    <xf numFmtId="0" fontId="23" fillId="0" borderId="0" xfId="34" applyFont="1" applyFill="1" applyBorder="1" applyAlignment="1">
      <alignment vertical="center"/>
    </xf>
    <xf numFmtId="0" fontId="20" fillId="0" borderId="26" xfId="34" applyFont="1" applyFill="1" applyBorder="1" applyAlignment="1">
      <alignment horizontal="center" vertical="center" wrapText="1"/>
    </xf>
    <xf numFmtId="177" fontId="20" fillId="0" borderId="27" xfId="34" applyNumberFormat="1" applyFont="1" applyFill="1" applyBorder="1" applyAlignment="1">
      <alignment vertical="center"/>
    </xf>
    <xf numFmtId="177" fontId="20" fillId="0" borderId="28" xfId="34" applyNumberFormat="1" applyFont="1" applyFill="1" applyBorder="1" applyAlignment="1">
      <alignment vertical="center"/>
    </xf>
    <xf numFmtId="177" fontId="20" fillId="18" borderId="29" xfId="34" applyNumberFormat="1" applyFont="1" applyFill="1" applyBorder="1" applyAlignment="1">
      <alignment vertical="center"/>
    </xf>
    <xf numFmtId="0" fontId="24" fillId="0" borderId="0" xfId="35" applyFont="1" applyAlignment="1">
      <alignment vertical="center"/>
    </xf>
    <xf numFmtId="0" fontId="0" fillId="0" borderId="0" xfId="35" applyFont="1" applyAlignment="1">
      <alignment vertical="center"/>
    </xf>
    <xf numFmtId="0" fontId="24" fillId="0" borderId="0" xfId="35" applyFont="1" applyAlignment="1"/>
    <xf numFmtId="0" fontId="24" fillId="0" borderId="0" xfId="35" applyFont="1" applyAlignment="1">
      <alignment vertical="center" shrinkToFit="1"/>
    </xf>
    <xf numFmtId="0" fontId="25" fillId="0" borderId="0" xfId="35" applyFont="1" applyBorder="1" applyAlignment="1">
      <alignment vertical="center"/>
    </xf>
    <xf numFmtId="0" fontId="26" fillId="0" borderId="0" xfId="35" applyFont="1" applyAlignment="1">
      <alignment horizontal="left" vertical="center"/>
    </xf>
    <xf numFmtId="176" fontId="27" fillId="0" borderId="0" xfId="35" applyNumberFormat="1" applyFont="1" applyAlignment="1">
      <alignment horizontal="right" vertical="center"/>
    </xf>
    <xf numFmtId="0" fontId="24" fillId="0" borderId="30" xfId="35" applyFont="1" applyFill="1" applyBorder="1" applyAlignment="1">
      <alignment vertical="center"/>
    </xf>
    <xf numFmtId="0" fontId="24" fillId="0" borderId="31" xfId="35" applyFont="1" applyFill="1" applyBorder="1" applyAlignment="1">
      <alignment horizontal="center" vertical="center"/>
    </xf>
    <xf numFmtId="0" fontId="24" fillId="0" borderId="31" xfId="35" applyFont="1" applyFill="1" applyBorder="1" applyAlignment="1">
      <alignment horizontal="center" vertical="center" shrinkToFit="1"/>
    </xf>
    <xf numFmtId="180" fontId="28" fillId="0" borderId="32" xfId="35" applyNumberFormat="1" applyFont="1" applyBorder="1" applyAlignment="1">
      <alignment horizontal="right" vertical="center"/>
    </xf>
    <xf numFmtId="0" fontId="24" fillId="0" borderId="34" xfId="35" applyFont="1" applyBorder="1" applyAlignment="1">
      <alignment horizontal="center" vertical="center"/>
    </xf>
    <xf numFmtId="0" fontId="24" fillId="0" borderId="0" xfId="35" applyFont="1" applyFill="1" applyBorder="1" applyAlignment="1">
      <alignment horizontal="center" vertical="center"/>
    </xf>
    <xf numFmtId="0" fontId="20" fillId="0" borderId="10" xfId="35" applyFont="1" applyBorder="1">
      <alignment vertical="center"/>
    </xf>
    <xf numFmtId="0" fontId="20" fillId="0" borderId="11" xfId="35" applyFont="1" applyBorder="1" applyAlignment="1">
      <alignment vertical="center"/>
    </xf>
    <xf numFmtId="0" fontId="20" fillId="0" borderId="11" xfId="35" applyFont="1" applyBorder="1" applyAlignment="1">
      <alignment horizontal="left" vertical="center" indent="2"/>
    </xf>
    <xf numFmtId="0" fontId="20" fillId="0" borderId="12" xfId="35" applyFont="1" applyBorder="1" applyAlignment="1">
      <alignment vertical="center"/>
    </xf>
    <xf numFmtId="0" fontId="27" fillId="0" borderId="14" xfId="35" applyFont="1" applyBorder="1" applyAlignment="1">
      <alignment horizontal="left" vertical="center"/>
    </xf>
    <xf numFmtId="0" fontId="0" fillId="0" borderId="35" xfId="0" applyFont="1" applyBorder="1" applyAlignment="1">
      <alignment vertical="center"/>
    </xf>
    <xf numFmtId="0" fontId="24" fillId="0" borderId="31" xfId="35" applyFont="1" applyFill="1" applyBorder="1" applyAlignment="1">
      <alignment horizontal="center" wrapText="1"/>
    </xf>
    <xf numFmtId="0" fontId="24" fillId="0" borderId="37" xfId="35" applyFont="1" applyFill="1" applyBorder="1" applyAlignment="1">
      <alignment horizontal="center" vertical="center" shrinkToFit="1"/>
    </xf>
    <xf numFmtId="0" fontId="24" fillId="0" borderId="38" xfId="0" applyFont="1" applyBorder="1" applyAlignment="1">
      <alignment vertical="center"/>
    </xf>
    <xf numFmtId="0" fontId="29" fillId="19" borderId="39" xfId="35" applyFont="1" applyFill="1" applyBorder="1" applyAlignment="1">
      <alignment horizontal="center" vertical="center"/>
    </xf>
    <xf numFmtId="0" fontId="29" fillId="0" borderId="0" xfId="35" applyFont="1" applyFill="1" applyBorder="1" applyAlignment="1">
      <alignment horizontal="center" vertical="center"/>
    </xf>
    <xf numFmtId="0" fontId="23" fillId="0" borderId="13" xfId="35" applyFont="1" applyBorder="1" applyAlignment="1">
      <alignment vertical="center"/>
    </xf>
    <xf numFmtId="0" fontId="27" fillId="0" borderId="15" xfId="35" applyFont="1" applyBorder="1" applyAlignment="1">
      <alignment horizontal="left" vertical="center"/>
    </xf>
    <xf numFmtId="0" fontId="24" fillId="0" borderId="41" xfId="35" applyFont="1" applyFill="1" applyBorder="1" applyAlignment="1">
      <alignment horizontal="center" vertical="center"/>
    </xf>
    <xf numFmtId="0" fontId="24" fillId="0" borderId="42" xfId="35" applyFont="1" applyFill="1" applyBorder="1" applyAlignment="1">
      <alignment horizontal="center" vertical="center" shrinkToFit="1"/>
    </xf>
    <xf numFmtId="40" fontId="24" fillId="0" borderId="43" xfId="45" applyNumberFormat="1" applyFont="1" applyFill="1" applyBorder="1" applyAlignment="1">
      <alignment vertical="center"/>
    </xf>
    <xf numFmtId="0" fontId="29" fillId="19" borderId="44" xfId="35" applyFont="1" applyFill="1" applyBorder="1" applyAlignment="1">
      <alignment horizontal="center" vertical="center"/>
    </xf>
    <xf numFmtId="0" fontId="24" fillId="0" borderId="13" xfId="35" applyFont="1" applyFill="1" applyBorder="1" applyAlignment="1">
      <alignment horizontal="center" vertical="center"/>
    </xf>
    <xf numFmtId="0" fontId="24" fillId="0" borderId="0" xfId="35" applyFont="1" applyFill="1" applyBorder="1" applyAlignment="1">
      <alignment horizontal="center" vertical="center" shrinkToFit="1"/>
    </xf>
    <xf numFmtId="0" fontId="24" fillId="0" borderId="45" xfId="35" applyNumberFormat="1" applyFont="1" applyFill="1" applyBorder="1" applyAlignment="1">
      <alignment horizontal="right" vertical="center"/>
    </xf>
    <xf numFmtId="0" fontId="24" fillId="0" borderId="14" xfId="35" applyNumberFormat="1" applyFont="1" applyFill="1" applyBorder="1" applyAlignment="1">
      <alignment horizontal="right" vertical="center"/>
    </xf>
    <xf numFmtId="0" fontId="24" fillId="0" borderId="15" xfId="35" applyNumberFormat="1" applyFont="1" applyFill="1" applyBorder="1" applyAlignment="1">
      <alignment horizontal="right" vertical="center"/>
    </xf>
    <xf numFmtId="0" fontId="24" fillId="0" borderId="46" xfId="35" applyNumberFormat="1" applyFont="1" applyFill="1" applyBorder="1" applyAlignment="1">
      <alignment horizontal="right" vertical="center"/>
    </xf>
    <xf numFmtId="0" fontId="29" fillId="19" borderId="47" xfId="35" applyFont="1" applyFill="1" applyBorder="1" applyAlignment="1">
      <alignment horizontal="center" vertical="center"/>
    </xf>
    <xf numFmtId="0" fontId="27" fillId="0" borderId="0" xfId="35" applyFont="1" applyBorder="1" applyAlignment="1">
      <alignment horizontal="left" vertical="center"/>
    </xf>
    <xf numFmtId="0" fontId="24" fillId="0" borderId="50" xfId="35" applyFont="1" applyBorder="1" applyAlignment="1">
      <alignment horizontal="center" vertical="center"/>
    </xf>
    <xf numFmtId="0" fontId="24" fillId="0" borderId="51" xfId="35" applyFont="1" applyBorder="1" applyAlignment="1">
      <alignment horizontal="center" vertical="center" shrinkToFit="1"/>
    </xf>
    <xf numFmtId="40" fontId="24" fillId="0" borderId="52" xfId="45" applyNumberFormat="1" applyFont="1" applyBorder="1" applyAlignment="1">
      <alignment vertical="center"/>
    </xf>
    <xf numFmtId="40" fontId="29" fillId="19" borderId="53" xfId="45" applyNumberFormat="1" applyFont="1" applyFill="1" applyBorder="1" applyAlignment="1">
      <alignment vertical="center"/>
    </xf>
    <xf numFmtId="40" fontId="29" fillId="0" borderId="0" xfId="45" applyNumberFormat="1" applyFont="1" applyFill="1" applyBorder="1" applyAlignment="1">
      <alignment vertical="center"/>
    </xf>
    <xf numFmtId="0" fontId="24" fillId="0" borderId="36" xfId="35" applyFont="1" applyBorder="1" applyAlignment="1">
      <alignment horizontal="centerContinuous" vertical="center"/>
    </xf>
    <xf numFmtId="38" fontId="29" fillId="19" borderId="32" xfId="45" applyFont="1" applyFill="1" applyBorder="1" applyAlignment="1">
      <alignment vertical="center"/>
    </xf>
    <xf numFmtId="38" fontId="24" fillId="19" borderId="36" xfId="45" applyFont="1" applyFill="1" applyBorder="1" applyAlignment="1">
      <alignment vertical="center"/>
    </xf>
    <xf numFmtId="38" fontId="24" fillId="0" borderId="24" xfId="45" applyFont="1" applyFill="1" applyBorder="1" applyAlignment="1">
      <alignment vertical="center"/>
    </xf>
    <xf numFmtId="38" fontId="29" fillId="19" borderId="33" xfId="45" applyFont="1" applyFill="1" applyBorder="1" applyAlignment="1">
      <alignment vertical="center"/>
    </xf>
    <xf numFmtId="38" fontId="24" fillId="0" borderId="34" xfId="35" applyNumberFormat="1" applyFont="1" applyBorder="1" applyAlignment="1">
      <alignment horizontal="right" vertical="center"/>
    </xf>
    <xf numFmtId="38" fontId="24" fillId="0" borderId="0" xfId="35" applyNumberFormat="1" applyFont="1" applyFill="1" applyBorder="1" applyAlignment="1">
      <alignment horizontal="right" vertical="center"/>
    </xf>
    <xf numFmtId="0" fontId="24" fillId="0" borderId="14" xfId="35" applyFont="1" applyBorder="1" applyAlignment="1">
      <alignment horizontal="centerContinuous" vertical="center"/>
    </xf>
    <xf numFmtId="40" fontId="30" fillId="19" borderId="43" xfId="45" applyNumberFormat="1" applyFont="1" applyFill="1" applyBorder="1" applyAlignment="1">
      <alignment vertical="center"/>
    </xf>
    <xf numFmtId="40" fontId="24" fillId="19" borderId="56" xfId="45" applyNumberFormat="1" applyFont="1" applyFill="1" applyBorder="1" applyAlignment="1">
      <alignment vertical="center"/>
    </xf>
    <xf numFmtId="40" fontId="30" fillId="19" borderId="41" xfId="45" applyNumberFormat="1" applyFont="1" applyFill="1" applyBorder="1" applyAlignment="1">
      <alignment vertical="center"/>
    </xf>
    <xf numFmtId="38" fontId="24" fillId="19" borderId="44" xfId="45" applyFont="1" applyFill="1" applyBorder="1" applyAlignment="1">
      <alignment vertical="center"/>
    </xf>
    <xf numFmtId="38" fontId="24" fillId="0" borderId="0" xfId="45" applyFont="1" applyFill="1" applyBorder="1" applyAlignment="1">
      <alignment vertical="center"/>
    </xf>
    <xf numFmtId="40" fontId="30" fillId="19" borderId="15" xfId="45" applyNumberFormat="1" applyFont="1" applyFill="1" applyBorder="1" applyAlignment="1">
      <alignment vertical="center"/>
    </xf>
    <xf numFmtId="40" fontId="24" fillId="19" borderId="15" xfId="45" applyNumberFormat="1" applyFont="1" applyFill="1" applyBorder="1" applyAlignment="1">
      <alignment vertical="center"/>
    </xf>
    <xf numFmtId="40" fontId="24" fillId="0" borderId="15" xfId="45" applyNumberFormat="1" applyFont="1" applyBorder="1" applyAlignment="1">
      <alignment vertical="center"/>
    </xf>
    <xf numFmtId="40" fontId="30" fillId="19" borderId="13" xfId="45" applyNumberFormat="1" applyFont="1" applyFill="1" applyBorder="1" applyAlignment="1">
      <alignment vertical="center"/>
    </xf>
    <xf numFmtId="38" fontId="24" fillId="19" borderId="57" xfId="45" applyFont="1" applyFill="1" applyBorder="1" applyAlignment="1">
      <alignment vertical="center"/>
    </xf>
    <xf numFmtId="0" fontId="24" fillId="0" borderId="12" xfId="35" applyFont="1" applyBorder="1" applyAlignment="1">
      <alignment horizontal="centerContinuous" vertical="center"/>
    </xf>
    <xf numFmtId="0" fontId="24" fillId="0" borderId="11" xfId="35" applyFont="1" applyFill="1" applyBorder="1" applyAlignment="1">
      <alignment horizontal="center" vertical="center"/>
    </xf>
    <xf numFmtId="0" fontId="24" fillId="0" borderId="11" xfId="35" applyFont="1" applyFill="1" applyBorder="1" applyAlignment="1">
      <alignment horizontal="center" vertical="center" shrinkToFit="1"/>
    </xf>
    <xf numFmtId="38" fontId="24" fillId="19" borderId="24" xfId="45" applyFont="1" applyFill="1" applyBorder="1" applyAlignment="1">
      <alignment vertical="center"/>
    </xf>
    <xf numFmtId="38" fontId="24" fillId="19" borderId="12" xfId="45" applyFont="1" applyFill="1" applyBorder="1" applyAlignment="1">
      <alignment vertical="center"/>
    </xf>
    <xf numFmtId="38" fontId="24" fillId="0" borderId="58" xfId="35" applyNumberFormat="1" applyFont="1" applyBorder="1" applyAlignment="1">
      <alignment horizontal="right" vertical="center"/>
    </xf>
    <xf numFmtId="40" fontId="24" fillId="19" borderId="43" xfId="45" applyNumberFormat="1" applyFont="1" applyFill="1" applyBorder="1" applyAlignment="1">
      <alignment vertical="center"/>
    </xf>
    <xf numFmtId="38" fontId="29" fillId="19" borderId="44" xfId="45" applyFont="1" applyFill="1" applyBorder="1" applyAlignment="1">
      <alignment vertical="center"/>
    </xf>
    <xf numFmtId="38" fontId="29" fillId="0" borderId="0" xfId="45" applyFont="1" applyFill="1" applyBorder="1" applyAlignment="1">
      <alignment vertical="center"/>
    </xf>
    <xf numFmtId="40" fontId="24" fillId="19" borderId="35" xfId="45" applyNumberFormat="1" applyFont="1" applyFill="1" applyBorder="1" applyAlignment="1">
      <alignment vertical="center"/>
    </xf>
    <xf numFmtId="40" fontId="24" fillId="19" borderId="14" xfId="45" applyNumberFormat="1" applyFont="1" applyFill="1" applyBorder="1" applyAlignment="1">
      <alignment vertical="center"/>
    </xf>
    <xf numFmtId="40" fontId="24" fillId="0" borderId="24" xfId="45" applyNumberFormat="1" applyFont="1" applyBorder="1" applyAlignment="1">
      <alignment vertical="center"/>
    </xf>
    <xf numFmtId="0" fontId="25" fillId="0" borderId="13" xfId="35" applyFont="1" applyBorder="1" applyAlignment="1">
      <alignment vertical="center"/>
    </xf>
    <xf numFmtId="0" fontId="31" fillId="0" borderId="14" xfId="35" applyFont="1" applyBorder="1" applyAlignment="1">
      <alignment vertical="center"/>
    </xf>
    <xf numFmtId="0" fontId="32" fillId="0" borderId="0" xfId="35" applyFont="1" applyAlignment="1">
      <alignment horizontal="right" vertical="center"/>
    </xf>
    <xf numFmtId="0" fontId="24" fillId="0" borderId="60" xfId="35" applyFont="1" applyBorder="1" applyAlignment="1">
      <alignment vertical="center"/>
    </xf>
    <xf numFmtId="0" fontId="24" fillId="0" borderId="61" xfId="35" applyFont="1" applyBorder="1" applyAlignment="1">
      <alignment horizontal="center" vertical="center"/>
    </xf>
    <xf numFmtId="0" fontId="24" fillId="0" borderId="61" xfId="35" applyFont="1" applyBorder="1" applyAlignment="1"/>
    <xf numFmtId="0" fontId="24" fillId="0" borderId="61" xfId="35" applyFont="1" applyBorder="1" applyAlignment="1">
      <alignment horizontal="center" vertical="center" shrinkToFit="1"/>
    </xf>
    <xf numFmtId="38" fontId="24" fillId="0" borderId="28" xfId="35" applyNumberFormat="1" applyFont="1" applyBorder="1">
      <alignment vertical="center"/>
    </xf>
    <xf numFmtId="178" fontId="33" fillId="18" borderId="62" xfId="45" applyNumberFormat="1" applyFont="1" applyFill="1" applyBorder="1" applyAlignment="1">
      <alignment horizontal="right" vertical="center"/>
    </xf>
    <xf numFmtId="0" fontId="25" fillId="0" borderId="16" xfId="35" applyFont="1" applyBorder="1" applyAlignment="1">
      <alignment vertical="center"/>
    </xf>
    <xf numFmtId="0" fontId="24" fillId="0" borderId="17" xfId="35" applyFont="1" applyBorder="1" applyAlignment="1">
      <alignment vertical="center"/>
    </xf>
    <xf numFmtId="0" fontId="20" fillId="0" borderId="17" xfId="35" applyFont="1" applyBorder="1" applyAlignment="1">
      <alignment vertical="center"/>
    </xf>
    <xf numFmtId="0" fontId="24" fillId="0" borderId="18" xfId="35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38" fontId="24" fillId="0" borderId="10" xfId="45" applyFont="1" applyFill="1" applyBorder="1" applyAlignment="1">
      <alignment vertical="center"/>
    </xf>
    <xf numFmtId="38" fontId="24" fillId="0" borderId="63" xfId="45" applyFont="1" applyFill="1" applyBorder="1" applyAlignment="1">
      <alignment vertical="center"/>
    </xf>
    <xf numFmtId="38" fontId="24" fillId="0" borderId="38" xfId="45" applyFont="1" applyFill="1" applyBorder="1" applyAlignment="1">
      <alignment vertical="center"/>
    </xf>
    <xf numFmtId="38" fontId="24" fillId="0" borderId="64" xfId="45" applyFont="1" applyFill="1" applyBorder="1" applyAlignment="1">
      <alignment vertical="center"/>
    </xf>
    <xf numFmtId="38" fontId="24" fillId="0" borderId="65" xfId="45" applyFont="1" applyFill="1" applyBorder="1" applyAlignment="1">
      <alignment vertical="center"/>
    </xf>
    <xf numFmtId="38" fontId="24" fillId="0" borderId="66" xfId="45" applyFont="1" applyFill="1" applyBorder="1" applyAlignment="1">
      <alignment vertical="center"/>
    </xf>
    <xf numFmtId="0" fontId="23" fillId="0" borderId="13" xfId="35" applyFont="1" applyBorder="1">
      <alignment vertical="center"/>
    </xf>
    <xf numFmtId="0" fontId="25" fillId="0" borderId="13" xfId="35" applyFont="1" applyBorder="1">
      <alignment vertical="center"/>
    </xf>
    <xf numFmtId="0" fontId="25" fillId="0" borderId="16" xfId="35" applyFont="1" applyBorder="1">
      <alignment vertical="center"/>
    </xf>
    <xf numFmtId="0" fontId="20" fillId="0" borderId="11" xfId="35" applyFont="1" applyBorder="1">
      <alignment vertical="center"/>
    </xf>
    <xf numFmtId="0" fontId="20" fillId="0" borderId="0" xfId="34" applyFont="1" applyAlignment="1">
      <alignment vertical="center"/>
    </xf>
    <xf numFmtId="0" fontId="24" fillId="0" borderId="0" xfId="35" applyFont="1">
      <alignment vertical="center"/>
    </xf>
    <xf numFmtId="0" fontId="24" fillId="0" borderId="17" xfId="35" applyFont="1" applyBorder="1">
      <alignment vertical="center"/>
    </xf>
    <xf numFmtId="0" fontId="20" fillId="0" borderId="17" xfId="35" applyFont="1" applyBorder="1">
      <alignment vertical="center"/>
    </xf>
    <xf numFmtId="0" fontId="20" fillId="0" borderId="12" xfId="35" applyFont="1" applyBorder="1">
      <alignment vertical="center"/>
    </xf>
    <xf numFmtId="0" fontId="20" fillId="0" borderId="14" xfId="34" applyFont="1" applyBorder="1" applyAlignment="1">
      <alignment vertical="center"/>
    </xf>
    <xf numFmtId="0" fontId="31" fillId="0" borderId="14" xfId="35" applyFont="1" applyBorder="1">
      <alignment vertical="center"/>
    </xf>
    <xf numFmtId="0" fontId="24" fillId="0" borderId="18" xfId="35" applyFont="1" applyBorder="1">
      <alignment vertical="center"/>
    </xf>
    <xf numFmtId="0" fontId="24" fillId="0" borderId="67" xfId="35" applyFont="1" applyFill="1" applyBorder="1" applyAlignment="1">
      <alignment horizontal="center" vertical="center" shrinkToFit="1"/>
    </xf>
    <xf numFmtId="0" fontId="24" fillId="0" borderId="68" xfId="35" applyFont="1" applyFill="1" applyBorder="1" applyAlignment="1">
      <alignment horizontal="center" vertical="center" shrinkToFit="1"/>
    </xf>
    <xf numFmtId="179" fontId="24" fillId="0" borderId="45" xfId="0" quotePrefix="1" applyNumberFormat="1" applyFont="1" applyBorder="1">
      <alignment vertical="center"/>
    </xf>
    <xf numFmtId="0" fontId="24" fillId="0" borderId="61" xfId="35" applyFont="1" applyFill="1" applyBorder="1" applyAlignment="1">
      <alignment horizontal="center" vertical="center" shrinkToFit="1"/>
    </xf>
    <xf numFmtId="38" fontId="24" fillId="0" borderId="0" xfId="35" applyNumberFormat="1" applyFont="1" applyAlignment="1">
      <alignment vertical="center"/>
    </xf>
    <xf numFmtId="0" fontId="21" fillId="0" borderId="0" xfId="34" applyFont="1" applyFill="1" applyAlignment="1">
      <alignment horizontal="center" vertical="center"/>
    </xf>
    <xf numFmtId="0" fontId="20" fillId="0" borderId="0" xfId="34" applyFont="1" applyFill="1" applyAlignment="1">
      <alignment horizontal="left" vertical="center"/>
    </xf>
    <xf numFmtId="0" fontId="20" fillId="0" borderId="19" xfId="34" applyFont="1" applyFill="1" applyBorder="1" applyAlignment="1">
      <alignment horizontal="center" vertical="center"/>
    </xf>
    <xf numFmtId="0" fontId="20" fillId="0" borderId="23" xfId="34" applyFont="1" applyFill="1" applyBorder="1" applyAlignment="1">
      <alignment horizontal="center" vertical="center"/>
    </xf>
    <xf numFmtId="0" fontId="20" fillId="0" borderId="22" xfId="34" applyFont="1" applyFill="1" applyBorder="1" applyAlignment="1">
      <alignment horizontal="center" vertical="center"/>
    </xf>
    <xf numFmtId="0" fontId="20" fillId="0" borderId="25" xfId="34" applyFont="1" applyFill="1" applyBorder="1" applyAlignment="1">
      <alignment horizontal="center" vertical="center"/>
    </xf>
    <xf numFmtId="0" fontId="24" fillId="0" borderId="54" xfId="35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38" fontId="24" fillId="20" borderId="34" xfId="45" applyFont="1" applyFill="1" applyBorder="1" applyAlignment="1">
      <alignment horizontal="center" vertical="center"/>
    </xf>
    <xf numFmtId="38" fontId="24" fillId="20" borderId="59" xfId="45" applyFont="1" applyFill="1" applyBorder="1" applyAlignment="1">
      <alignment horizontal="center" vertical="center"/>
    </xf>
    <xf numFmtId="0" fontId="24" fillId="0" borderId="30" xfId="35" applyFont="1" applyBorder="1" applyAlignment="1">
      <alignment horizontal="center" vertical="center"/>
    </xf>
    <xf numFmtId="0" fontId="24" fillId="0" borderId="40" xfId="35" applyFont="1" applyBorder="1" applyAlignment="1">
      <alignment horizontal="center" vertical="center"/>
    </xf>
    <xf numFmtId="0" fontId="24" fillId="0" borderId="48" xfId="35" applyFont="1" applyBorder="1" applyAlignment="1">
      <alignment horizontal="center" vertical="center"/>
    </xf>
    <xf numFmtId="0" fontId="24" fillId="0" borderId="36" xfId="35" applyFont="1" applyBorder="1" applyAlignment="1">
      <alignment horizontal="center" vertical="center"/>
    </xf>
    <xf numFmtId="0" fontId="24" fillId="0" borderId="14" xfId="35" applyFont="1" applyBorder="1" applyAlignment="1">
      <alignment horizontal="center" vertical="center"/>
    </xf>
    <xf numFmtId="0" fontId="24" fillId="0" borderId="49" xfId="35" applyFont="1" applyBorder="1" applyAlignment="1">
      <alignment horizontal="center" vertical="center"/>
    </xf>
    <xf numFmtId="0" fontId="24" fillId="0" borderId="10" xfId="35" applyFont="1" applyBorder="1" applyAlignment="1">
      <alignment horizontal="center" vertical="center"/>
    </xf>
    <xf numFmtId="0" fontId="24" fillId="0" borderId="11" xfId="35" applyFont="1" applyFill="1" applyBorder="1" applyAlignment="1">
      <alignment horizontal="center" vertical="center"/>
    </xf>
  </cellXfs>
  <cellStyles count="46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41" xr:uid="{00000000-0005-0000-0000-000029000000}"/>
    <cellStyle name="警告文" xfId="43" xr:uid="{00000000-0005-0000-0000-00002B000000}"/>
    <cellStyle name="桁区切り" xfId="45" builtinId="6"/>
    <cellStyle name="見出し 1" xfId="37" xr:uid="{00000000-0005-0000-0000-000025000000}"/>
    <cellStyle name="見出し 2" xfId="38" xr:uid="{00000000-0005-0000-0000-000026000000}"/>
    <cellStyle name="見出し 3" xfId="39" xr:uid="{00000000-0005-0000-0000-000027000000}"/>
    <cellStyle name="見出し 4" xfId="40" xr:uid="{00000000-0005-0000-0000-000028000000}"/>
    <cellStyle name="集計" xfId="44" xr:uid="{00000000-0005-0000-0000-00002C000000}"/>
    <cellStyle name="出力" xfId="31" xr:uid="{00000000-0005-0000-0000-00001E000000}"/>
    <cellStyle name="説明文" xfId="42" xr:uid="{00000000-0005-0000-0000-00002A000000}"/>
    <cellStyle name="入力" xfId="30" xr:uid="{00000000-0005-0000-0000-00001D000000}"/>
    <cellStyle name="標準" xfId="0" builtinId="0"/>
    <cellStyle name="標準 2" xfId="33" xr:uid="{00000000-0005-0000-0000-000021000000}"/>
    <cellStyle name="標準_【参考】H24試算結果（久喜市）" xfId="34" xr:uid="{00000000-0005-0000-0000-000022000000}"/>
    <cellStyle name="標準_入札書(特高Ａ)" xfId="35" xr:uid="{00000000-0005-0000-0000-000023000000}"/>
    <cellStyle name="良い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workbookViewId="0"/>
  </sheetViews>
  <sheetFormatPr defaultColWidth="9" defaultRowHeight="12" x14ac:dyDescent="0.2"/>
  <cols>
    <col min="1" max="1" width="2.6640625" style="1" customWidth="1"/>
    <col min="2" max="2" width="3.6640625" style="1" customWidth="1"/>
    <col min="3" max="3" width="30.6640625" style="1" customWidth="1"/>
    <col min="4" max="4" width="36.109375" style="1" customWidth="1"/>
    <col min="5" max="5" width="1.6640625" style="1" customWidth="1"/>
    <col min="6" max="6" width="8.44140625" style="1" customWidth="1"/>
    <col min="7" max="7" width="6.77734375" style="1" customWidth="1"/>
    <col min="8" max="11" width="18.6640625" style="1" customWidth="1"/>
    <col min="12" max="12" width="9" style="1" bestFit="1" customWidth="1"/>
    <col min="13" max="13" width="9" style="1" customWidth="1"/>
    <col min="14" max="16384" width="9" style="1"/>
  </cols>
  <sheetData>
    <row r="1" spans="2:5" ht="23.4" x14ac:dyDescent="0.2">
      <c r="B1" s="125" t="s">
        <v>16</v>
      </c>
      <c r="C1" s="125"/>
      <c r="D1" s="125"/>
      <c r="E1" s="2"/>
    </row>
    <row r="2" spans="2:5" ht="13.5" customHeight="1" x14ac:dyDescent="0.2">
      <c r="B2" s="2"/>
      <c r="C2" s="2"/>
      <c r="D2" s="2"/>
      <c r="E2" s="2"/>
    </row>
    <row r="3" spans="2:5" ht="13.5" customHeight="1" x14ac:dyDescent="0.2"/>
    <row r="4" spans="2:5" ht="13.5" customHeight="1" x14ac:dyDescent="0.2">
      <c r="B4" s="3" t="s">
        <v>79</v>
      </c>
      <c r="C4" s="6"/>
      <c r="D4" s="6"/>
    </row>
    <row r="5" spans="2:5" ht="7.5" customHeight="1" x14ac:dyDescent="0.2">
      <c r="C5" s="126"/>
      <c r="D5" s="126"/>
    </row>
    <row r="6" spans="2:5" ht="27" customHeight="1" x14ac:dyDescent="0.2">
      <c r="B6" s="127" t="s">
        <v>2</v>
      </c>
      <c r="C6" s="128"/>
      <c r="D6" s="11" t="s">
        <v>8</v>
      </c>
    </row>
    <row r="7" spans="2:5" ht="13.5" customHeight="1" x14ac:dyDescent="0.2">
      <c r="B7" s="4">
        <v>1</v>
      </c>
      <c r="C7" s="7" t="str">
        <f>高階市民!C4</f>
        <v>川越市高階市民センター</v>
      </c>
      <c r="D7" s="12">
        <f>高階市民!N22</f>
        <v>0</v>
      </c>
    </row>
    <row r="8" spans="2:5" ht="13.5" customHeight="1" x14ac:dyDescent="0.2">
      <c r="B8" s="5">
        <v>2</v>
      </c>
      <c r="C8" s="7" t="str">
        <f>名細市民!C4</f>
        <v>川越市名細市民センター</v>
      </c>
      <c r="D8" s="12">
        <f>名細市民!N22</f>
        <v>0</v>
      </c>
    </row>
    <row r="9" spans="2:5" ht="13.5" customHeight="1" x14ac:dyDescent="0.2">
      <c r="B9" s="5">
        <v>3</v>
      </c>
      <c r="C9" s="8" t="str">
        <f>職業センター!C4</f>
        <v>川越市職業センター</v>
      </c>
      <c r="D9" s="12">
        <f>職業センター!N22</f>
        <v>0</v>
      </c>
    </row>
    <row r="10" spans="2:5" ht="13.5" customHeight="1" x14ac:dyDescent="0.2">
      <c r="B10" s="5">
        <v>4</v>
      </c>
      <c r="C10" s="8" t="str">
        <f>こどもの城!C4</f>
        <v>川越市児童センターこどもの城</v>
      </c>
      <c r="D10" s="12">
        <f>こどもの城!N22</f>
        <v>0</v>
      </c>
    </row>
    <row r="11" spans="2:5" ht="13.5" customHeight="1" x14ac:dyDescent="0.2">
      <c r="B11" s="5">
        <v>5</v>
      </c>
      <c r="C11" s="8" t="str">
        <f>教育第二分室!C4</f>
        <v>川越市教育センター第二分室</v>
      </c>
      <c r="D11" s="12">
        <f>教育第二分室!N22</f>
        <v>0</v>
      </c>
    </row>
    <row r="12" spans="2:5" ht="13.5" customHeight="1" x14ac:dyDescent="0.2">
      <c r="B12" s="5">
        <v>6</v>
      </c>
      <c r="C12" s="8" t="str">
        <f>保健センター!C4</f>
        <v>川越市保健所・総合保健センター</v>
      </c>
      <c r="D12" s="12">
        <f>保健センター!N22</f>
        <v>0</v>
      </c>
    </row>
    <row r="13" spans="2:5" ht="13.5" customHeight="1" x14ac:dyDescent="0.2">
      <c r="B13" s="5">
        <v>7</v>
      </c>
      <c r="C13" s="8" t="str">
        <f>初雁!C4</f>
        <v>川越市初雁球場ナイター照明</v>
      </c>
      <c r="D13" s="12">
        <f>初雁!N22</f>
        <v>0</v>
      </c>
    </row>
    <row r="14" spans="2:5" ht="13.5" customHeight="1" x14ac:dyDescent="0.2">
      <c r="B14" s="5">
        <v>8</v>
      </c>
      <c r="C14" s="8" t="str">
        <f>小仙波!C4</f>
        <v>川越市小仙波庁舎</v>
      </c>
      <c r="D14" s="12">
        <f>小仙波!N22</f>
        <v>0</v>
      </c>
    </row>
    <row r="15" spans="2:5" ht="13.5" customHeight="1" x14ac:dyDescent="0.2">
      <c r="B15" s="5">
        <v>9</v>
      </c>
      <c r="C15" s="8" t="str">
        <f>中央!C4</f>
        <v>川越市中央公民館</v>
      </c>
      <c r="D15" s="12">
        <f>中央!N22</f>
        <v>0</v>
      </c>
    </row>
    <row r="16" spans="2:5" ht="13.5" customHeight="1" x14ac:dyDescent="0.2">
      <c r="B16" s="5">
        <v>10</v>
      </c>
      <c r="C16" s="8" t="str">
        <f>南古谷!C4</f>
        <v>川越市南古谷公民館</v>
      </c>
      <c r="D16" s="12">
        <f>南古谷!N22</f>
        <v>0</v>
      </c>
    </row>
    <row r="17" spans="2:4" ht="13.5" customHeight="1" x14ac:dyDescent="0.2">
      <c r="B17" s="5">
        <v>11</v>
      </c>
      <c r="C17" s="8" t="str">
        <f>福原!C4</f>
        <v>川越市福原公民館</v>
      </c>
      <c r="D17" s="12">
        <f>福原!N22</f>
        <v>0</v>
      </c>
    </row>
    <row r="18" spans="2:4" ht="13.5" customHeight="1" x14ac:dyDescent="0.2">
      <c r="B18" s="5">
        <v>12</v>
      </c>
      <c r="C18" s="8" t="str">
        <f>芳野!C4</f>
        <v>川越市芳野公民館</v>
      </c>
      <c r="D18" s="12">
        <f>芳野!N22</f>
        <v>0</v>
      </c>
    </row>
    <row r="19" spans="2:4" ht="13.5" customHeight="1" x14ac:dyDescent="0.2">
      <c r="B19" s="5">
        <v>13</v>
      </c>
      <c r="C19" s="8" t="str">
        <f>北!C4</f>
        <v>川越市北公民館</v>
      </c>
      <c r="D19" s="12">
        <f>北!N22</f>
        <v>0</v>
      </c>
    </row>
    <row r="20" spans="2:4" ht="13.5" customHeight="1" x14ac:dyDescent="0.2">
      <c r="B20" s="5">
        <v>14</v>
      </c>
      <c r="C20" s="8" t="str">
        <f>古谷!C4</f>
        <v>川越市古谷公民館</v>
      </c>
      <c r="D20" s="12">
        <f>古谷!N22</f>
        <v>0</v>
      </c>
    </row>
    <row r="21" spans="2:4" ht="13.5" customHeight="1" x14ac:dyDescent="0.2">
      <c r="B21" s="5">
        <v>15</v>
      </c>
      <c r="C21" s="8" t="str">
        <f>高階南!C4</f>
        <v>川越市高階南公民館</v>
      </c>
      <c r="D21" s="12">
        <f>高階南!N22</f>
        <v>0</v>
      </c>
    </row>
    <row r="22" spans="2:4" ht="13.5" customHeight="1" x14ac:dyDescent="0.2">
      <c r="B22" s="5">
        <v>16</v>
      </c>
      <c r="C22" s="8" t="str">
        <f>大東南!C4</f>
        <v>川越市大東南公民館</v>
      </c>
      <c r="D22" s="12">
        <f>大東南!N22</f>
        <v>0</v>
      </c>
    </row>
    <row r="23" spans="2:4" ht="13.5" customHeight="1" x14ac:dyDescent="0.2">
      <c r="B23" s="5">
        <v>17</v>
      </c>
      <c r="C23" s="8" t="str">
        <f>山田!C4</f>
        <v>川越市山田公民館</v>
      </c>
      <c r="D23" s="12">
        <f>山田!N22</f>
        <v>0</v>
      </c>
    </row>
    <row r="24" spans="2:4" ht="13.5" customHeight="1" x14ac:dyDescent="0.2">
      <c r="B24" s="5">
        <v>18</v>
      </c>
      <c r="C24" s="8" t="str">
        <f>川鶴!C4</f>
        <v>川越市川鶴公民館</v>
      </c>
      <c r="D24" s="12">
        <f>川鶴!N22</f>
        <v>0</v>
      </c>
    </row>
    <row r="25" spans="2:4" ht="13.5" customHeight="1" x14ac:dyDescent="0.2">
      <c r="B25" s="5">
        <v>19</v>
      </c>
      <c r="C25" s="8" t="str">
        <f>東口図書館!C4</f>
        <v>川越市立川越駅東口図書館</v>
      </c>
      <c r="D25" s="12">
        <f>東口図書館!N22</f>
        <v>0</v>
      </c>
    </row>
    <row r="26" spans="2:4" ht="13.5" customHeight="1" x14ac:dyDescent="0.2">
      <c r="B26" s="5">
        <v>20</v>
      </c>
      <c r="C26" s="8" t="str">
        <f>博物館!C4</f>
        <v>川越市立博物館</v>
      </c>
      <c r="D26" s="12">
        <f>博物館!N22</f>
        <v>0</v>
      </c>
    </row>
    <row r="27" spans="2:4" ht="13.5" customHeight="1" x14ac:dyDescent="0.2">
      <c r="B27" s="5">
        <v>21</v>
      </c>
      <c r="C27" s="8" t="str">
        <f>教育センター!C4</f>
        <v>川越市立教育センター</v>
      </c>
      <c r="D27" s="12">
        <f>教育センター!N22</f>
        <v>0</v>
      </c>
    </row>
    <row r="28" spans="2:4" ht="13.5" customHeight="1" x14ac:dyDescent="0.2">
      <c r="B28" s="5">
        <v>22</v>
      </c>
      <c r="C28" s="8" t="str">
        <f>大東市民センター!C4</f>
        <v>川越市大東市民センター</v>
      </c>
      <c r="D28" s="12">
        <f>大東市民センター!N22</f>
        <v>0</v>
      </c>
    </row>
    <row r="29" spans="2:4" ht="13.5" customHeight="1" x14ac:dyDescent="0.2">
      <c r="B29" s="5">
        <v>23</v>
      </c>
      <c r="C29" s="8" t="str">
        <f>美術館!C4</f>
        <v>川越市立美術館</v>
      </c>
      <c r="D29" s="12">
        <f>美術館!N22</f>
        <v>0</v>
      </c>
    </row>
    <row r="30" spans="2:4" ht="13.5" customHeight="1" x14ac:dyDescent="0.2">
      <c r="B30" s="5">
        <v>24</v>
      </c>
      <c r="C30" s="8" t="str">
        <f>中央図書館!C4</f>
        <v>川越市立中央図書館</v>
      </c>
      <c r="D30" s="12">
        <f>中央図書館!N22</f>
        <v>0</v>
      </c>
    </row>
    <row r="31" spans="2:4" ht="13.5" customHeight="1" x14ac:dyDescent="0.2">
      <c r="B31" s="5">
        <v>25</v>
      </c>
      <c r="C31" s="8" t="str">
        <f>まつり会館!C4</f>
        <v>川越まつり会館</v>
      </c>
      <c r="D31" s="12">
        <f>まつり会館!N22</f>
        <v>0</v>
      </c>
    </row>
    <row r="32" spans="2:4" ht="13.5" customHeight="1" x14ac:dyDescent="0.2">
      <c r="B32" s="5">
        <v>26</v>
      </c>
      <c r="C32" s="8" t="str">
        <f>やすらぎのさと!C4</f>
        <v>川越市民聖苑やすらぎのさと</v>
      </c>
      <c r="D32" s="12">
        <f>やすらぎのさと!N22</f>
        <v>0</v>
      </c>
    </row>
    <row r="33" spans="2:4" ht="13.5" customHeight="1" x14ac:dyDescent="0.2">
      <c r="B33" s="5">
        <v>27</v>
      </c>
      <c r="C33" s="8" t="str">
        <f>斎場!C4</f>
        <v>川越市斎場</v>
      </c>
      <c r="D33" s="12">
        <f>斎場!N22</f>
        <v>0</v>
      </c>
    </row>
    <row r="34" spans="2:4" ht="13.5" customHeight="1" x14ac:dyDescent="0.2">
      <c r="B34" s="5">
        <v>28</v>
      </c>
      <c r="C34" s="9" t="s">
        <v>60</v>
      </c>
      <c r="D34" s="12">
        <f>児童発達!N22</f>
        <v>0</v>
      </c>
    </row>
    <row r="35" spans="2:4" ht="13.5" customHeight="1" x14ac:dyDescent="0.2">
      <c r="B35" s="5">
        <v>29</v>
      </c>
      <c r="C35" s="9" t="s">
        <v>61</v>
      </c>
      <c r="D35" s="13">
        <f>地下駐車!N22</f>
        <v>0</v>
      </c>
    </row>
    <row r="36" spans="2:4" ht="13.5" customHeight="1" x14ac:dyDescent="0.2">
      <c r="B36" s="5">
        <v>30</v>
      </c>
      <c r="C36" s="9" t="s">
        <v>62</v>
      </c>
      <c r="D36" s="13">
        <f>霞ケ関駅通路!N22</f>
        <v>0</v>
      </c>
    </row>
    <row r="37" spans="2:4" ht="13.5" customHeight="1" x14ac:dyDescent="0.2">
      <c r="B37" s="129" t="s">
        <v>17</v>
      </c>
      <c r="C37" s="130"/>
      <c r="D37" s="14">
        <f>SUM(D7:D36)</f>
        <v>0</v>
      </c>
    </row>
    <row r="38" spans="2:4" ht="13.5" customHeight="1" x14ac:dyDescent="0.2"/>
    <row r="39" spans="2:4" ht="13.5" customHeight="1" x14ac:dyDescent="0.2">
      <c r="B39" s="1" t="s">
        <v>18</v>
      </c>
      <c r="C39" s="10"/>
      <c r="D39" s="10"/>
    </row>
    <row r="40" spans="2:4" ht="13.5" customHeight="1" x14ac:dyDescent="0.2"/>
    <row r="41" spans="2:4" ht="13.5" customHeight="1" x14ac:dyDescent="0.2"/>
    <row r="42" spans="2:4" ht="13.5" customHeight="1" x14ac:dyDescent="0.2"/>
    <row r="43" spans="2:4" ht="13.5" customHeight="1" x14ac:dyDescent="0.2"/>
    <row r="44" spans="2:4" ht="13.5" customHeight="1" x14ac:dyDescent="0.2"/>
    <row r="45" spans="2:4" ht="13.5" customHeight="1" x14ac:dyDescent="0.2"/>
    <row r="46" spans="2:4" ht="13.5" customHeight="1" x14ac:dyDescent="0.2"/>
  </sheetData>
  <mergeCells count="4">
    <mergeCell ref="B1:D1"/>
    <mergeCell ref="C5:D5"/>
    <mergeCell ref="B6:C6"/>
    <mergeCell ref="B37:C37"/>
  </mergeCells>
  <phoneticPr fontId="19"/>
  <printOptions horizontalCentered="1"/>
  <pageMargins left="0.39370078740157483" right="0.39370078740157483" top="0.59055118110236227" bottom="0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5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62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10900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62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9600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62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7200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62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6000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62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8900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62</v>
      </c>
      <c r="D15" s="43"/>
      <c r="E15" s="47">
        <f t="shared" si="3"/>
        <v>100</v>
      </c>
      <c r="F15" s="55">
        <f t="shared" si="0"/>
        <v>0</v>
      </c>
      <c r="G15" s="61">
        <v>12800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62</v>
      </c>
      <c r="D16" s="43"/>
      <c r="E16" s="47">
        <f t="shared" si="3"/>
        <v>100</v>
      </c>
      <c r="F16" s="55">
        <f t="shared" si="0"/>
        <v>0</v>
      </c>
      <c r="G16" s="61">
        <v>12300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62</v>
      </c>
      <c r="D17" s="43"/>
      <c r="E17" s="48">
        <f t="shared" si="3"/>
        <v>100</v>
      </c>
      <c r="F17" s="55">
        <f t="shared" si="0"/>
        <v>0</v>
      </c>
      <c r="G17" s="61">
        <v>10700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62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5900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62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5700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62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9000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62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12200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35800</v>
      </c>
      <c r="H22" s="69"/>
      <c r="I22" s="75"/>
      <c r="J22" s="81">
        <f>SUM(J10:J21)</f>
        <v>75400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6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49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5400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49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4400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49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3100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49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2700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49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4200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49</v>
      </c>
      <c r="D15" s="43"/>
      <c r="E15" s="47">
        <f t="shared" si="3"/>
        <v>100</v>
      </c>
      <c r="F15" s="55">
        <f t="shared" si="0"/>
        <v>0</v>
      </c>
      <c r="G15" s="61">
        <v>6200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49</v>
      </c>
      <c r="D16" s="43"/>
      <c r="E16" s="47">
        <f t="shared" si="3"/>
        <v>100</v>
      </c>
      <c r="F16" s="55">
        <f t="shared" si="0"/>
        <v>0</v>
      </c>
      <c r="G16" s="61">
        <v>5900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49</v>
      </c>
      <c r="D17" s="43"/>
      <c r="E17" s="48">
        <f t="shared" si="3"/>
        <v>100</v>
      </c>
      <c r="F17" s="55">
        <f t="shared" si="0"/>
        <v>0</v>
      </c>
      <c r="G17" s="61">
        <v>5000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49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2900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49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3400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49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4500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49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5600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17100</v>
      </c>
      <c r="H22" s="69"/>
      <c r="I22" s="75"/>
      <c r="J22" s="81">
        <f>SUM(J10:J21)</f>
        <v>36200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9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47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5100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47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5000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47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3500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47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3100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47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5100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47</v>
      </c>
      <c r="D15" s="43"/>
      <c r="E15" s="47">
        <f t="shared" si="3"/>
        <v>100</v>
      </c>
      <c r="F15" s="55">
        <f t="shared" si="0"/>
        <v>0</v>
      </c>
      <c r="G15" s="61">
        <v>7300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47</v>
      </c>
      <c r="D16" s="43"/>
      <c r="E16" s="47">
        <f t="shared" si="3"/>
        <v>100</v>
      </c>
      <c r="F16" s="55">
        <f t="shared" si="0"/>
        <v>0</v>
      </c>
      <c r="G16" s="61">
        <v>7000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47</v>
      </c>
      <c r="D17" s="43"/>
      <c r="E17" s="48">
        <f t="shared" si="3"/>
        <v>100</v>
      </c>
      <c r="F17" s="55">
        <f t="shared" si="0"/>
        <v>0</v>
      </c>
      <c r="G17" s="61">
        <v>5300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47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3400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47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3800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47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5300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47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6100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19600</v>
      </c>
      <c r="H22" s="69"/>
      <c r="I22" s="75"/>
      <c r="J22" s="81">
        <f>SUM(J10:J21)</f>
        <v>40400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10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25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2700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25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2700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25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1900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25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1800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25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2300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25</v>
      </c>
      <c r="D15" s="43"/>
      <c r="E15" s="47">
        <f t="shared" si="3"/>
        <v>100</v>
      </c>
      <c r="F15" s="55">
        <f t="shared" si="0"/>
        <v>0</v>
      </c>
      <c r="G15" s="61">
        <v>3300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25</v>
      </c>
      <c r="D16" s="43"/>
      <c r="E16" s="47">
        <f t="shared" si="3"/>
        <v>100</v>
      </c>
      <c r="F16" s="55">
        <f t="shared" si="0"/>
        <v>0</v>
      </c>
      <c r="G16" s="61">
        <v>3500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25</v>
      </c>
      <c r="D17" s="43"/>
      <c r="E17" s="48">
        <f t="shared" si="3"/>
        <v>100</v>
      </c>
      <c r="F17" s="55">
        <f t="shared" si="0"/>
        <v>0</v>
      </c>
      <c r="G17" s="61">
        <v>2600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25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2000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25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2000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25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2700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25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3000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9400</v>
      </c>
      <c r="H22" s="69"/>
      <c r="I22" s="75"/>
      <c r="J22" s="81">
        <f>SUM(J10:J21)</f>
        <v>21100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P39"/>
  <sheetViews>
    <sheetView topLeftCell="A8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48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55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7900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55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7200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55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4200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55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3400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55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5600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55</v>
      </c>
      <c r="D15" s="43"/>
      <c r="E15" s="47">
        <f t="shared" si="3"/>
        <v>100</v>
      </c>
      <c r="F15" s="55">
        <f t="shared" si="0"/>
        <v>0</v>
      </c>
      <c r="G15" s="61">
        <v>8700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55</v>
      </c>
      <c r="D16" s="43"/>
      <c r="E16" s="47">
        <f t="shared" si="3"/>
        <v>100</v>
      </c>
      <c r="F16" s="55">
        <f t="shared" si="0"/>
        <v>0</v>
      </c>
      <c r="G16" s="61">
        <v>8800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55</v>
      </c>
      <c r="D17" s="43"/>
      <c r="E17" s="48">
        <f t="shared" si="3"/>
        <v>100</v>
      </c>
      <c r="F17" s="55">
        <f t="shared" si="0"/>
        <v>0</v>
      </c>
      <c r="G17" s="61">
        <v>6800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55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4100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55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4300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55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7200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55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9000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24300</v>
      </c>
      <c r="H22" s="69"/>
      <c r="I22" s="75"/>
      <c r="J22" s="81">
        <f>SUM(J10:J21)</f>
        <v>52900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P39"/>
  <sheetViews>
    <sheetView workbookViewId="0">
      <selection activeCell="F20" sqref="F20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32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26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2800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26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2800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26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2200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26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1900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26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2400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26</v>
      </c>
      <c r="D15" s="43"/>
      <c r="E15" s="47">
        <f t="shared" si="3"/>
        <v>100</v>
      </c>
      <c r="F15" s="55">
        <f t="shared" si="0"/>
        <v>0</v>
      </c>
      <c r="G15" s="61">
        <v>3500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26</v>
      </c>
      <c r="D16" s="43"/>
      <c r="E16" s="47">
        <f t="shared" si="3"/>
        <v>100</v>
      </c>
      <c r="F16" s="55">
        <f t="shared" si="0"/>
        <v>0</v>
      </c>
      <c r="G16" s="61">
        <v>3600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26</v>
      </c>
      <c r="D17" s="43"/>
      <c r="E17" s="48">
        <f t="shared" si="3"/>
        <v>100</v>
      </c>
      <c r="F17" s="55">
        <f t="shared" si="0"/>
        <v>0</v>
      </c>
      <c r="G17" s="61">
        <v>3000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26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2400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26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2400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26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2800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26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3100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10100</v>
      </c>
      <c r="H22" s="69"/>
      <c r="I22" s="75"/>
      <c r="J22" s="81">
        <f>SUM(J10:J21)</f>
        <v>22800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P39"/>
  <sheetViews>
    <sheetView topLeftCell="A8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27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65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7500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65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6000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65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4200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65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4300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65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5300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65</v>
      </c>
      <c r="D15" s="43"/>
      <c r="E15" s="47">
        <f t="shared" si="3"/>
        <v>100</v>
      </c>
      <c r="F15" s="55">
        <f t="shared" si="0"/>
        <v>0</v>
      </c>
      <c r="G15" s="61">
        <v>8300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65</v>
      </c>
      <c r="D16" s="43"/>
      <c r="E16" s="47">
        <f t="shared" si="3"/>
        <v>100</v>
      </c>
      <c r="F16" s="55">
        <f t="shared" si="0"/>
        <v>0</v>
      </c>
      <c r="G16" s="61">
        <v>8100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65</v>
      </c>
      <c r="D17" s="43"/>
      <c r="E17" s="48">
        <f t="shared" si="3"/>
        <v>100</v>
      </c>
      <c r="F17" s="55">
        <f t="shared" si="0"/>
        <v>0</v>
      </c>
      <c r="G17" s="61">
        <v>7200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65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5100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65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5300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65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6500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65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7100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23600</v>
      </c>
      <c r="H22" s="69"/>
      <c r="I22" s="75"/>
      <c r="J22" s="81">
        <f>SUM(J10:J21)</f>
        <v>51300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P39"/>
  <sheetViews>
    <sheetView topLeftCell="A8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49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40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4700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40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5100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40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4200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40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4000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40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5300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40</v>
      </c>
      <c r="D15" s="43"/>
      <c r="E15" s="47">
        <f t="shared" si="3"/>
        <v>100</v>
      </c>
      <c r="F15" s="55">
        <f t="shared" si="0"/>
        <v>0</v>
      </c>
      <c r="G15" s="61">
        <v>5600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40</v>
      </c>
      <c r="D16" s="43"/>
      <c r="E16" s="47">
        <f t="shared" si="3"/>
        <v>100</v>
      </c>
      <c r="F16" s="55">
        <f t="shared" si="0"/>
        <v>0</v>
      </c>
      <c r="G16" s="61">
        <v>5000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40</v>
      </c>
      <c r="D17" s="43"/>
      <c r="E17" s="48">
        <f t="shared" si="3"/>
        <v>100</v>
      </c>
      <c r="F17" s="55">
        <f t="shared" si="0"/>
        <v>0</v>
      </c>
      <c r="G17" s="61">
        <v>4500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40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4700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40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4300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40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5000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40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4600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15100</v>
      </c>
      <c r="H22" s="69"/>
      <c r="I22" s="75"/>
      <c r="J22" s="81">
        <f>SUM(J10:J21)</f>
        <v>41900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P39"/>
  <sheetViews>
    <sheetView topLeftCell="A8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51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123"/>
      <c r="C9" s="121" t="s">
        <v>19</v>
      </c>
      <c r="D9" s="120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122">
        <v>33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3100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122">
        <v>33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3000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122">
        <v>33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2300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122">
        <v>33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2200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122">
        <v>33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2900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122">
        <v>33</v>
      </c>
      <c r="D15" s="43"/>
      <c r="E15" s="47">
        <f t="shared" si="3"/>
        <v>100</v>
      </c>
      <c r="F15" s="55">
        <f t="shared" si="0"/>
        <v>0</v>
      </c>
      <c r="G15" s="61">
        <v>3700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122">
        <v>33</v>
      </c>
      <c r="D16" s="43"/>
      <c r="E16" s="47">
        <f t="shared" si="3"/>
        <v>100</v>
      </c>
      <c r="F16" s="55">
        <f t="shared" si="0"/>
        <v>0</v>
      </c>
      <c r="G16" s="61">
        <v>3700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122">
        <v>33</v>
      </c>
      <c r="D17" s="43"/>
      <c r="E17" s="48">
        <f t="shared" si="3"/>
        <v>100</v>
      </c>
      <c r="F17" s="55">
        <f t="shared" si="0"/>
        <v>0</v>
      </c>
      <c r="G17" s="61">
        <v>3100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122">
        <v>33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2200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122">
        <v>33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2200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122">
        <v>33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3100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thickBot="1" x14ac:dyDescent="0.25">
      <c r="B21" s="25" t="s">
        <v>78</v>
      </c>
      <c r="C21" s="122">
        <v>33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3300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thickBot="1" x14ac:dyDescent="0.25">
      <c r="B22" s="26" t="s">
        <v>7</v>
      </c>
      <c r="C22" s="37"/>
      <c r="D22" s="44"/>
      <c r="E22" s="51"/>
      <c r="F22" s="56"/>
      <c r="G22" s="63">
        <f>SUM(G10:G21)</f>
        <v>10500</v>
      </c>
      <c r="H22" s="69"/>
      <c r="I22" s="75"/>
      <c r="J22" s="81">
        <f>SUM(J10:J21)</f>
        <v>24300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P39"/>
  <sheetViews>
    <sheetView topLeftCell="A4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52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44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6800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44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6000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44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4200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44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3900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44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5300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44</v>
      </c>
      <c r="D15" s="43"/>
      <c r="E15" s="47">
        <f t="shared" si="3"/>
        <v>100</v>
      </c>
      <c r="F15" s="55">
        <f t="shared" si="0"/>
        <v>0</v>
      </c>
      <c r="G15" s="61">
        <v>7600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44</v>
      </c>
      <c r="D16" s="43"/>
      <c r="E16" s="47">
        <f t="shared" si="3"/>
        <v>100</v>
      </c>
      <c r="F16" s="55">
        <f t="shared" si="0"/>
        <v>0</v>
      </c>
      <c r="G16" s="61">
        <v>7800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44</v>
      </c>
      <c r="D17" s="43"/>
      <c r="E17" s="48">
        <f t="shared" si="3"/>
        <v>100</v>
      </c>
      <c r="F17" s="55">
        <f t="shared" si="0"/>
        <v>0</v>
      </c>
      <c r="G17" s="61">
        <v>6300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44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4400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44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4800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44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6400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44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7600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21700</v>
      </c>
      <c r="H22" s="69"/>
      <c r="I22" s="75"/>
      <c r="J22" s="81">
        <f>SUM(J10:J21)</f>
        <v>49400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39"/>
  <sheetViews>
    <sheetView topLeftCell="A10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33" t="s">
        <v>22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109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28000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109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29000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109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27100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109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28700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109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29500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109</v>
      </c>
      <c r="D15" s="43"/>
      <c r="E15" s="47">
        <f t="shared" si="3"/>
        <v>100</v>
      </c>
      <c r="F15" s="55">
        <f t="shared" si="0"/>
        <v>0</v>
      </c>
      <c r="G15" s="61">
        <v>33700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109</v>
      </c>
      <c r="D16" s="43"/>
      <c r="E16" s="47">
        <f t="shared" si="3"/>
        <v>100</v>
      </c>
      <c r="F16" s="55">
        <f t="shared" si="0"/>
        <v>0</v>
      </c>
      <c r="G16" s="61">
        <v>33000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109</v>
      </c>
      <c r="D17" s="43"/>
      <c r="E17" s="48">
        <f t="shared" si="3"/>
        <v>100</v>
      </c>
      <c r="F17" s="55">
        <f t="shared" si="0"/>
        <v>0</v>
      </c>
      <c r="G17" s="61">
        <v>30300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109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30600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109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27900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109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29100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109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29800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97000</v>
      </c>
      <c r="H22" s="69"/>
      <c r="I22" s="75"/>
      <c r="J22" s="81">
        <f>SUM(J10:J21)</f>
        <v>259700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53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60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10800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60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11000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60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9300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60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10100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60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10400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60</v>
      </c>
      <c r="D15" s="43"/>
      <c r="E15" s="47">
        <f t="shared" si="3"/>
        <v>100</v>
      </c>
      <c r="F15" s="55">
        <f t="shared" si="0"/>
        <v>0</v>
      </c>
      <c r="G15" s="61">
        <v>10900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60</v>
      </c>
      <c r="D16" s="43"/>
      <c r="E16" s="47">
        <f t="shared" si="3"/>
        <v>100</v>
      </c>
      <c r="F16" s="55">
        <f t="shared" si="0"/>
        <v>0</v>
      </c>
      <c r="G16" s="61">
        <v>11300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60</v>
      </c>
      <c r="D17" s="43"/>
      <c r="E17" s="48">
        <f t="shared" si="3"/>
        <v>100</v>
      </c>
      <c r="F17" s="55">
        <f t="shared" si="0"/>
        <v>0</v>
      </c>
      <c r="G17" s="61">
        <v>15900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60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15700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60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14600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60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14400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60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13700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38100</v>
      </c>
      <c r="H22" s="69"/>
      <c r="I22" s="75"/>
      <c r="J22" s="81">
        <f>SUM(J10:J21)</f>
        <v>110000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54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94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13600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94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12700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94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11300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94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10300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94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11800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94</v>
      </c>
      <c r="D15" s="43"/>
      <c r="E15" s="47">
        <f t="shared" si="3"/>
        <v>100</v>
      </c>
      <c r="F15" s="55">
        <f t="shared" si="0"/>
        <v>0</v>
      </c>
      <c r="G15" s="61">
        <v>16200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94</v>
      </c>
      <c r="D16" s="43"/>
      <c r="E16" s="47">
        <f t="shared" si="3"/>
        <v>100</v>
      </c>
      <c r="F16" s="55">
        <f t="shared" si="0"/>
        <v>0</v>
      </c>
      <c r="G16" s="61">
        <v>16400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94</v>
      </c>
      <c r="D17" s="43"/>
      <c r="E17" s="48">
        <f t="shared" si="3"/>
        <v>100</v>
      </c>
      <c r="F17" s="55">
        <f t="shared" si="0"/>
        <v>0</v>
      </c>
      <c r="G17" s="61">
        <v>14900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94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12000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94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10800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94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14000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94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13600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47500</v>
      </c>
      <c r="H22" s="69"/>
      <c r="I22" s="75"/>
      <c r="J22" s="81">
        <f>SUM(J10:J21)</f>
        <v>110100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55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83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5400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83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5700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83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4900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83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4100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83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6000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83</v>
      </c>
      <c r="D15" s="43"/>
      <c r="E15" s="47">
        <f t="shared" si="3"/>
        <v>100</v>
      </c>
      <c r="F15" s="55">
        <f t="shared" si="0"/>
        <v>0</v>
      </c>
      <c r="G15" s="61">
        <v>9200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83</v>
      </c>
      <c r="D16" s="43"/>
      <c r="E16" s="47">
        <f t="shared" si="3"/>
        <v>100</v>
      </c>
      <c r="F16" s="55">
        <f t="shared" si="0"/>
        <v>0</v>
      </c>
      <c r="G16" s="61">
        <v>9300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83</v>
      </c>
      <c r="D17" s="43"/>
      <c r="E17" s="48">
        <f t="shared" si="3"/>
        <v>100</v>
      </c>
      <c r="F17" s="55">
        <f t="shared" si="0"/>
        <v>0</v>
      </c>
      <c r="G17" s="61">
        <v>6900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83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5100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83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4400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83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5000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83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5800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25400</v>
      </c>
      <c r="H22" s="69"/>
      <c r="I22" s="75"/>
      <c r="J22" s="81">
        <f>SUM(J10:J21)</f>
        <v>46400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P39"/>
  <sheetViews>
    <sheetView topLeftCell="A14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6" ht="15.75" customHeight="1" x14ac:dyDescent="0.2">
      <c r="N1" s="90"/>
    </row>
    <row r="2" spans="2:16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6" s="16" customFormat="1" ht="15.75" customHeight="1" x14ac:dyDescent="0.2">
      <c r="B4" s="21" t="s">
        <v>1</v>
      </c>
      <c r="C4" s="101" t="s">
        <v>56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6" ht="7.5" customHeight="1" x14ac:dyDescent="0.2">
      <c r="M5" s="2"/>
    </row>
    <row r="6" spans="2:16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6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6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6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6" ht="20.100000000000001" customHeight="1" x14ac:dyDescent="0.2">
      <c r="B10" s="25" t="s">
        <v>67</v>
      </c>
      <c r="C10" s="36">
        <v>55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7700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  <c r="P10" s="70"/>
    </row>
    <row r="11" spans="2:16" ht="20.100000000000001" customHeight="1" x14ac:dyDescent="0.2">
      <c r="B11" s="25" t="s">
        <v>68</v>
      </c>
      <c r="C11" s="36">
        <v>55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8100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6" ht="20.100000000000001" customHeight="1" x14ac:dyDescent="0.2">
      <c r="B12" s="25" t="s">
        <v>69</v>
      </c>
      <c r="C12" s="36">
        <v>55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6400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6" ht="20.100000000000001" customHeight="1" x14ac:dyDescent="0.2">
      <c r="B13" s="25" t="s">
        <v>70</v>
      </c>
      <c r="C13" s="36">
        <v>55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6400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6" ht="20.100000000000001" customHeight="1" x14ac:dyDescent="0.2">
      <c r="B14" s="25" t="s">
        <v>71</v>
      </c>
      <c r="C14" s="36">
        <v>55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7800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6" ht="20.100000000000001" customHeight="1" x14ac:dyDescent="0.2">
      <c r="B15" s="25" t="s">
        <v>72</v>
      </c>
      <c r="C15" s="36">
        <v>55</v>
      </c>
      <c r="D15" s="43"/>
      <c r="E15" s="47">
        <f t="shared" si="3"/>
        <v>100</v>
      </c>
      <c r="F15" s="55">
        <f t="shared" si="0"/>
        <v>0</v>
      </c>
      <c r="G15" s="61">
        <v>9000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6" ht="20.100000000000001" customHeight="1" x14ac:dyDescent="0.2">
      <c r="B16" s="25" t="s">
        <v>73</v>
      </c>
      <c r="C16" s="36">
        <v>55</v>
      </c>
      <c r="D16" s="43"/>
      <c r="E16" s="47">
        <f t="shared" si="3"/>
        <v>100</v>
      </c>
      <c r="F16" s="55">
        <f t="shared" si="0"/>
        <v>0</v>
      </c>
      <c r="G16" s="61">
        <v>9200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55</v>
      </c>
      <c r="D17" s="43"/>
      <c r="E17" s="48">
        <f t="shared" si="3"/>
        <v>100</v>
      </c>
      <c r="F17" s="55">
        <f t="shared" si="0"/>
        <v>0</v>
      </c>
      <c r="G17" s="61">
        <v>7800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55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7000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55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7000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55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8200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55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7800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26000</v>
      </c>
      <c r="H22" s="69"/>
      <c r="I22" s="75"/>
      <c r="J22" s="81">
        <f>SUM(J10:J21)</f>
        <v>66400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P39"/>
  <sheetViews>
    <sheetView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6" ht="15.75" customHeight="1" x14ac:dyDescent="0.2">
      <c r="N1" s="90"/>
    </row>
    <row r="2" spans="2:16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6" s="16" customFormat="1" ht="15.75" customHeight="1" x14ac:dyDescent="0.2">
      <c r="B4" s="21" t="s">
        <v>1</v>
      </c>
      <c r="C4" s="101" t="s">
        <v>50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6" ht="7.5" customHeight="1" x14ac:dyDescent="0.2">
      <c r="M5" s="2"/>
    </row>
    <row r="6" spans="2:16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6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6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6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6" ht="20.100000000000001" customHeight="1" x14ac:dyDescent="0.2">
      <c r="B10" s="25" t="s">
        <v>67</v>
      </c>
      <c r="C10" s="36">
        <v>131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26200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  <c r="P10" s="70"/>
    </row>
    <row r="11" spans="2:16" ht="20.100000000000001" customHeight="1" x14ac:dyDescent="0.2">
      <c r="B11" s="25" t="s">
        <v>68</v>
      </c>
      <c r="C11" s="36">
        <v>131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28400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6" ht="20.100000000000001" customHeight="1" x14ac:dyDescent="0.2">
      <c r="B12" s="25" t="s">
        <v>69</v>
      </c>
      <c r="C12" s="36">
        <v>131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22000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6" ht="20.100000000000001" customHeight="1" x14ac:dyDescent="0.2">
      <c r="B13" s="25" t="s">
        <v>70</v>
      </c>
      <c r="C13" s="36">
        <v>131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27000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6" ht="20.100000000000001" customHeight="1" x14ac:dyDescent="0.2">
      <c r="B14" s="25" t="s">
        <v>71</v>
      </c>
      <c r="C14" s="36">
        <v>131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29300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6" ht="20.100000000000001" customHeight="1" x14ac:dyDescent="0.2">
      <c r="B15" s="25" t="s">
        <v>72</v>
      </c>
      <c r="C15" s="36">
        <v>131</v>
      </c>
      <c r="D15" s="43"/>
      <c r="E15" s="47">
        <f t="shared" si="3"/>
        <v>100</v>
      </c>
      <c r="F15" s="55">
        <f t="shared" si="0"/>
        <v>0</v>
      </c>
      <c r="G15" s="61">
        <v>34400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6" ht="20.100000000000001" customHeight="1" x14ac:dyDescent="0.2">
      <c r="B16" s="25" t="s">
        <v>73</v>
      </c>
      <c r="C16" s="36">
        <v>131</v>
      </c>
      <c r="D16" s="43"/>
      <c r="E16" s="47">
        <f t="shared" si="3"/>
        <v>100</v>
      </c>
      <c r="F16" s="55">
        <f t="shared" si="0"/>
        <v>0</v>
      </c>
      <c r="G16" s="61">
        <v>39600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131</v>
      </c>
      <c r="D17" s="43"/>
      <c r="E17" s="48">
        <f t="shared" si="3"/>
        <v>100</v>
      </c>
      <c r="F17" s="55">
        <f t="shared" si="0"/>
        <v>0</v>
      </c>
      <c r="G17" s="61">
        <v>34000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131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31000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131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27300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131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27200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131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26800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108000</v>
      </c>
      <c r="H22" s="69"/>
      <c r="I22" s="75"/>
      <c r="J22" s="81">
        <f>SUM(J10:J21)</f>
        <v>245200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P39"/>
  <sheetViews>
    <sheetView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6" ht="15.75" customHeight="1" x14ac:dyDescent="0.2">
      <c r="N1" s="90"/>
    </row>
    <row r="2" spans="2:16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6" s="16" customFormat="1" ht="15.75" customHeight="1" x14ac:dyDescent="0.2">
      <c r="B4" s="21" t="s">
        <v>1</v>
      </c>
      <c r="C4" s="101" t="s">
        <v>57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6" ht="7.5" customHeight="1" x14ac:dyDescent="0.2">
      <c r="M5" s="2"/>
    </row>
    <row r="6" spans="2:16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6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6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6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6" ht="20.100000000000001" customHeight="1" x14ac:dyDescent="0.2">
      <c r="B10" s="25" t="s">
        <v>67</v>
      </c>
      <c r="C10" s="36">
        <v>216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38900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  <c r="P10" s="70"/>
    </row>
    <row r="11" spans="2:16" ht="20.100000000000001" customHeight="1" x14ac:dyDescent="0.2">
      <c r="B11" s="25" t="s">
        <v>68</v>
      </c>
      <c r="C11" s="36">
        <v>216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38000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6" ht="20.100000000000001" customHeight="1" x14ac:dyDescent="0.2">
      <c r="B12" s="25" t="s">
        <v>69</v>
      </c>
      <c r="C12" s="36">
        <v>216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29400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6" ht="20.100000000000001" customHeight="1" x14ac:dyDescent="0.2">
      <c r="B13" s="25" t="s">
        <v>70</v>
      </c>
      <c r="C13" s="36">
        <v>216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31000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6" ht="20.100000000000001" customHeight="1" x14ac:dyDescent="0.2">
      <c r="B14" s="25" t="s">
        <v>71</v>
      </c>
      <c r="C14" s="36">
        <v>216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38400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6" ht="20.100000000000001" customHeight="1" x14ac:dyDescent="0.2">
      <c r="B15" s="25" t="s">
        <v>72</v>
      </c>
      <c r="C15" s="36">
        <v>216</v>
      </c>
      <c r="D15" s="43"/>
      <c r="E15" s="47">
        <f t="shared" si="3"/>
        <v>100</v>
      </c>
      <c r="F15" s="55">
        <f t="shared" si="0"/>
        <v>0</v>
      </c>
      <c r="G15" s="61">
        <v>52800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6" ht="20.100000000000001" customHeight="1" x14ac:dyDescent="0.2">
      <c r="B16" s="25" t="s">
        <v>73</v>
      </c>
      <c r="C16" s="36">
        <v>216</v>
      </c>
      <c r="D16" s="43"/>
      <c r="E16" s="47">
        <f t="shared" si="3"/>
        <v>100</v>
      </c>
      <c r="F16" s="55">
        <f t="shared" si="0"/>
        <v>0</v>
      </c>
      <c r="G16" s="61">
        <v>52300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216</v>
      </c>
      <c r="D17" s="43"/>
      <c r="E17" s="48">
        <f t="shared" si="3"/>
        <v>100</v>
      </c>
      <c r="F17" s="55">
        <f t="shared" si="0"/>
        <v>0</v>
      </c>
      <c r="G17" s="61">
        <v>45700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216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31200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216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31400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216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38000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216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43700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150800</v>
      </c>
      <c r="H22" s="69"/>
      <c r="I22" s="75"/>
      <c r="J22" s="81">
        <f>SUM(J10:J21)</f>
        <v>320000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88"/>
      <c r="N25" s="97"/>
    </row>
    <row r="26" spans="2:16" ht="15.75" customHeight="1" x14ac:dyDescent="0.2">
      <c r="B26" s="29" t="s">
        <v>14</v>
      </c>
      <c r="C26" s="1"/>
      <c r="D26" s="1"/>
      <c r="E26" s="1"/>
      <c r="F26" s="1"/>
      <c r="G26" s="1"/>
      <c r="H26" s="1"/>
      <c r="I26" s="1"/>
      <c r="J26" s="1"/>
      <c r="K26" s="1"/>
      <c r="L26" s="1"/>
      <c r="N26" s="98"/>
    </row>
    <row r="27" spans="2:16" ht="6" customHeight="1" x14ac:dyDescent="0.2">
      <c r="B27" s="29"/>
      <c r="C27" s="1"/>
      <c r="D27" s="1"/>
      <c r="E27" s="1"/>
      <c r="F27" s="1"/>
      <c r="G27" s="1"/>
      <c r="H27" s="1"/>
      <c r="I27" s="1"/>
      <c r="J27" s="1"/>
      <c r="K27" s="1"/>
      <c r="L27" s="1"/>
      <c r="N27" s="98"/>
    </row>
    <row r="28" spans="2:16" ht="15.75" customHeight="1" x14ac:dyDescent="0.2">
      <c r="B28" s="30" t="s">
        <v>13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99"/>
    </row>
    <row r="29" spans="2:16" ht="6" customHeight="1" x14ac:dyDescent="0.2">
      <c r="B29" s="30"/>
      <c r="C29" s="1"/>
      <c r="D29" s="1"/>
      <c r="E29" s="1"/>
      <c r="F29" s="1"/>
      <c r="G29" s="1"/>
      <c r="H29" s="1"/>
      <c r="I29" s="1"/>
      <c r="J29" s="1"/>
      <c r="K29" s="1"/>
      <c r="L29" s="1"/>
      <c r="N29" s="98"/>
    </row>
    <row r="30" spans="2:16" ht="15.75" customHeight="1" x14ac:dyDescent="0.2">
      <c r="B30" s="30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N30" s="98"/>
    </row>
    <row r="31" spans="2:16" ht="6" customHeight="1" x14ac:dyDescent="0.2">
      <c r="B31" s="30"/>
      <c r="C31" s="1"/>
      <c r="D31" s="1"/>
      <c r="E31" s="1"/>
      <c r="F31" s="1"/>
      <c r="G31" s="1"/>
      <c r="H31" s="1"/>
      <c r="I31" s="1"/>
      <c r="J31" s="1"/>
      <c r="K31" s="1"/>
      <c r="L31" s="1"/>
      <c r="N31" s="98"/>
    </row>
    <row r="32" spans="2:16" ht="15.75" customHeight="1" x14ac:dyDescent="0.2">
      <c r="B32" s="3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99"/>
    </row>
    <row r="33" spans="2:14" ht="15.75" customHeight="1" x14ac:dyDescent="0.2">
      <c r="B33" s="2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99"/>
    </row>
    <row r="34" spans="2:14" ht="15.75" customHeight="1" x14ac:dyDescent="0.2">
      <c r="B34" s="30" t="s">
        <v>45</v>
      </c>
      <c r="C34" s="1" t="s">
        <v>64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99"/>
    </row>
    <row r="35" spans="2:14" ht="6" customHeight="1" x14ac:dyDescent="0.2">
      <c r="B35" s="30"/>
      <c r="C35" s="1"/>
      <c r="D35" s="1"/>
      <c r="E35" s="1"/>
      <c r="F35" s="1"/>
      <c r="G35" s="1"/>
      <c r="H35" s="1"/>
      <c r="I35" s="1"/>
      <c r="J35" s="1"/>
      <c r="K35" s="1"/>
      <c r="L35" s="1"/>
      <c r="N35" s="98"/>
    </row>
    <row r="36" spans="2:14" ht="15.75" customHeight="1" x14ac:dyDescent="0.2">
      <c r="B36" s="30" t="s">
        <v>29</v>
      </c>
      <c r="C36" s="1" t="s">
        <v>63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99"/>
    </row>
    <row r="37" spans="2:14" ht="15.75" customHeight="1" x14ac:dyDescent="0.2">
      <c r="B37" s="2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99"/>
    </row>
    <row r="38" spans="2:14" ht="15.75" customHeight="1" x14ac:dyDescent="0.2">
      <c r="B38" s="2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99"/>
    </row>
    <row r="39" spans="2:14" ht="6" customHeight="1" x14ac:dyDescent="0.2">
      <c r="B39" s="31"/>
      <c r="C39" s="3"/>
      <c r="D39" s="3"/>
      <c r="E39" s="3"/>
      <c r="F39" s="3"/>
      <c r="G39" s="3"/>
      <c r="H39" s="3"/>
      <c r="I39" s="3"/>
      <c r="J39" s="3"/>
      <c r="K39" s="3"/>
      <c r="L39" s="3"/>
      <c r="M39" s="89"/>
      <c r="N39" s="100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P39"/>
  <sheetViews>
    <sheetView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6" ht="15.75" customHeight="1" x14ac:dyDescent="0.2">
      <c r="N1" s="90"/>
    </row>
    <row r="2" spans="2:16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6" s="16" customFormat="1" ht="15.75" customHeight="1" x14ac:dyDescent="0.2">
      <c r="B4" s="21" t="s">
        <v>1</v>
      </c>
      <c r="C4" s="101" t="s">
        <v>58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6" ht="7.5" customHeight="1" x14ac:dyDescent="0.2">
      <c r="M5" s="2"/>
    </row>
    <row r="6" spans="2:16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6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6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6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6" ht="20.100000000000001" customHeight="1" x14ac:dyDescent="0.2">
      <c r="B10" s="25" t="s">
        <v>67</v>
      </c>
      <c r="C10" s="36">
        <v>77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24700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  <c r="P10" s="70"/>
    </row>
    <row r="11" spans="2:16" ht="20.100000000000001" customHeight="1" x14ac:dyDescent="0.2">
      <c r="B11" s="25" t="s">
        <v>68</v>
      </c>
      <c r="C11" s="36">
        <v>77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24900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6" ht="20.100000000000001" customHeight="1" x14ac:dyDescent="0.2">
      <c r="B12" s="25" t="s">
        <v>69</v>
      </c>
      <c r="C12" s="36">
        <v>77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17600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6" ht="20.100000000000001" customHeight="1" x14ac:dyDescent="0.2">
      <c r="B13" s="25" t="s">
        <v>70</v>
      </c>
      <c r="C13" s="36">
        <v>77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22200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6" ht="20.100000000000001" customHeight="1" x14ac:dyDescent="0.2">
      <c r="B14" s="25" t="s">
        <v>71</v>
      </c>
      <c r="C14" s="36">
        <v>77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24200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6" ht="20.100000000000001" customHeight="1" x14ac:dyDescent="0.2">
      <c r="B15" s="25" t="s">
        <v>72</v>
      </c>
      <c r="C15" s="36">
        <v>77</v>
      </c>
      <c r="D15" s="43"/>
      <c r="E15" s="47">
        <f t="shared" si="3"/>
        <v>100</v>
      </c>
      <c r="F15" s="55">
        <f t="shared" si="0"/>
        <v>0</v>
      </c>
      <c r="G15" s="61">
        <v>28200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6" ht="20.100000000000001" customHeight="1" x14ac:dyDescent="0.2">
      <c r="B16" s="25" t="s">
        <v>73</v>
      </c>
      <c r="C16" s="36">
        <v>77</v>
      </c>
      <c r="D16" s="43"/>
      <c r="E16" s="47">
        <f t="shared" si="3"/>
        <v>100</v>
      </c>
      <c r="F16" s="55">
        <f t="shared" si="0"/>
        <v>0</v>
      </c>
      <c r="G16" s="61">
        <v>29100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77</v>
      </c>
      <c r="D17" s="43"/>
      <c r="E17" s="48">
        <f t="shared" si="3"/>
        <v>100</v>
      </c>
      <c r="F17" s="55">
        <f t="shared" si="0"/>
        <v>0</v>
      </c>
      <c r="G17" s="61">
        <v>23400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77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18400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77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16300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77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22800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77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26800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80700</v>
      </c>
      <c r="H22" s="69"/>
      <c r="I22" s="75"/>
      <c r="J22" s="81">
        <f>SUM(J10:J21)</f>
        <v>197900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88"/>
      <c r="N25" s="97"/>
    </row>
    <row r="26" spans="2:16" ht="15.75" customHeight="1" x14ac:dyDescent="0.2">
      <c r="B26" s="29" t="s">
        <v>14</v>
      </c>
      <c r="C26" s="1"/>
      <c r="D26" s="1"/>
      <c r="E26" s="1"/>
      <c r="F26" s="1"/>
      <c r="G26" s="1"/>
      <c r="H26" s="1"/>
      <c r="I26" s="1"/>
      <c r="J26" s="1"/>
      <c r="K26" s="1"/>
      <c r="L26" s="1"/>
      <c r="N26" s="98"/>
    </row>
    <row r="27" spans="2:16" ht="6" customHeight="1" x14ac:dyDescent="0.2">
      <c r="B27" s="29"/>
      <c r="C27" s="1"/>
      <c r="D27" s="1"/>
      <c r="E27" s="1"/>
      <c r="F27" s="1"/>
      <c r="G27" s="1"/>
      <c r="H27" s="1"/>
      <c r="I27" s="1"/>
      <c r="J27" s="1"/>
      <c r="K27" s="1"/>
      <c r="L27" s="1"/>
      <c r="N27" s="98"/>
    </row>
    <row r="28" spans="2:16" ht="15.75" customHeight="1" x14ac:dyDescent="0.2">
      <c r="B28" s="30" t="s">
        <v>13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99"/>
    </row>
    <row r="29" spans="2:16" ht="6" customHeight="1" x14ac:dyDescent="0.2">
      <c r="B29" s="30"/>
      <c r="C29" s="1"/>
      <c r="D29" s="1"/>
      <c r="E29" s="1"/>
      <c r="F29" s="1"/>
      <c r="G29" s="1"/>
      <c r="H29" s="1"/>
      <c r="I29" s="1"/>
      <c r="J29" s="1"/>
      <c r="K29" s="1"/>
      <c r="L29" s="1"/>
      <c r="N29" s="98"/>
    </row>
    <row r="30" spans="2:16" ht="15.75" customHeight="1" x14ac:dyDescent="0.2">
      <c r="B30" s="30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N30" s="98"/>
    </row>
    <row r="31" spans="2:16" ht="6" customHeight="1" x14ac:dyDescent="0.2">
      <c r="B31" s="30"/>
      <c r="C31" s="1"/>
      <c r="D31" s="1"/>
      <c r="E31" s="1"/>
      <c r="F31" s="1"/>
      <c r="G31" s="1"/>
      <c r="H31" s="1"/>
      <c r="I31" s="1"/>
      <c r="J31" s="1"/>
      <c r="K31" s="1"/>
      <c r="L31" s="1"/>
      <c r="N31" s="98"/>
    </row>
    <row r="32" spans="2:16" ht="15.75" customHeight="1" x14ac:dyDescent="0.2">
      <c r="B32" s="3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99"/>
    </row>
    <row r="33" spans="2:14" ht="15.75" customHeight="1" x14ac:dyDescent="0.2">
      <c r="B33" s="2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99"/>
    </row>
    <row r="34" spans="2:14" ht="15.75" customHeight="1" x14ac:dyDescent="0.2">
      <c r="B34" s="30" t="s">
        <v>45</v>
      </c>
      <c r="C34" s="1" t="s">
        <v>64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99"/>
    </row>
    <row r="35" spans="2:14" ht="6" customHeight="1" x14ac:dyDescent="0.2">
      <c r="B35" s="30"/>
      <c r="C35" s="1"/>
      <c r="D35" s="1"/>
      <c r="E35" s="1"/>
      <c r="F35" s="1"/>
      <c r="G35" s="1"/>
      <c r="H35" s="1"/>
      <c r="I35" s="1"/>
      <c r="J35" s="1"/>
      <c r="K35" s="1"/>
      <c r="L35" s="1"/>
      <c r="N35" s="98"/>
    </row>
    <row r="36" spans="2:14" ht="15.75" customHeight="1" x14ac:dyDescent="0.2">
      <c r="B36" s="30" t="s">
        <v>29</v>
      </c>
      <c r="C36" s="1" t="s">
        <v>63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99"/>
    </row>
    <row r="37" spans="2:14" ht="15.75" customHeight="1" x14ac:dyDescent="0.2">
      <c r="B37" s="2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99"/>
    </row>
    <row r="38" spans="2:14" ht="15.75" customHeight="1" x14ac:dyDescent="0.2">
      <c r="B38" s="2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99"/>
    </row>
    <row r="39" spans="2:14" ht="6" customHeight="1" x14ac:dyDescent="0.2">
      <c r="B39" s="31"/>
      <c r="C39" s="3"/>
      <c r="D39" s="3"/>
      <c r="E39" s="3"/>
      <c r="F39" s="3"/>
      <c r="G39" s="3"/>
      <c r="H39" s="3"/>
      <c r="I39" s="3"/>
      <c r="J39" s="3"/>
      <c r="K39" s="3"/>
      <c r="L39" s="3"/>
      <c r="M39" s="89"/>
      <c r="N39" s="100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P39"/>
  <sheetViews>
    <sheetView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6" ht="15.75" customHeight="1" x14ac:dyDescent="0.2">
      <c r="N1" s="90"/>
    </row>
    <row r="2" spans="2:16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6" s="16" customFormat="1" ht="15.75" customHeight="1" x14ac:dyDescent="0.2">
      <c r="B4" s="21" t="s">
        <v>1</v>
      </c>
      <c r="C4" s="101" t="s">
        <v>0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6" ht="7.5" customHeight="1" x14ac:dyDescent="0.2">
      <c r="M5" s="2"/>
    </row>
    <row r="6" spans="2:16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6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6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6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6" ht="20.100000000000001" customHeight="1" x14ac:dyDescent="0.2">
      <c r="B10" s="25" t="s">
        <v>67</v>
      </c>
      <c r="C10" s="36">
        <v>153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37700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  <c r="P10" s="70"/>
    </row>
    <row r="11" spans="2:16" ht="20.100000000000001" customHeight="1" x14ac:dyDescent="0.2">
      <c r="B11" s="25" t="s">
        <v>68</v>
      </c>
      <c r="C11" s="36">
        <v>153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40800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6" ht="20.100000000000001" customHeight="1" x14ac:dyDescent="0.2">
      <c r="B12" s="25" t="s">
        <v>69</v>
      </c>
      <c r="C12" s="36">
        <v>153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40200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6" ht="20.100000000000001" customHeight="1" x14ac:dyDescent="0.2">
      <c r="B13" s="25" t="s">
        <v>70</v>
      </c>
      <c r="C13" s="36">
        <v>153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33100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6" ht="20.100000000000001" customHeight="1" x14ac:dyDescent="0.2">
      <c r="B14" s="25" t="s">
        <v>71</v>
      </c>
      <c r="C14" s="36">
        <v>153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36400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6" ht="20.100000000000001" customHeight="1" x14ac:dyDescent="0.2">
      <c r="B15" s="25" t="s">
        <v>72</v>
      </c>
      <c r="C15" s="36">
        <v>153</v>
      </c>
      <c r="D15" s="43"/>
      <c r="E15" s="47">
        <f t="shared" si="3"/>
        <v>100</v>
      </c>
      <c r="F15" s="55">
        <f t="shared" si="0"/>
        <v>0</v>
      </c>
      <c r="G15" s="61">
        <v>47200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6" ht="20.100000000000001" customHeight="1" x14ac:dyDescent="0.2">
      <c r="B16" s="25" t="s">
        <v>73</v>
      </c>
      <c r="C16" s="36">
        <v>153</v>
      </c>
      <c r="D16" s="43"/>
      <c r="E16" s="47">
        <f t="shared" si="3"/>
        <v>100</v>
      </c>
      <c r="F16" s="55">
        <f t="shared" si="0"/>
        <v>0</v>
      </c>
      <c r="G16" s="61">
        <v>55200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153</v>
      </c>
      <c r="D17" s="43"/>
      <c r="E17" s="48">
        <f t="shared" si="3"/>
        <v>100</v>
      </c>
      <c r="F17" s="55">
        <f t="shared" si="0"/>
        <v>0</v>
      </c>
      <c r="G17" s="61">
        <v>60700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153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50400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153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30700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153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29400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153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34900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163100</v>
      </c>
      <c r="H22" s="69"/>
      <c r="I22" s="75"/>
      <c r="J22" s="81">
        <f>SUM(J10:J21)</f>
        <v>333600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88"/>
      <c r="N25" s="97"/>
    </row>
    <row r="26" spans="2:16" ht="15.75" customHeight="1" x14ac:dyDescent="0.2">
      <c r="B26" s="29" t="s">
        <v>14</v>
      </c>
      <c r="C26" s="1"/>
      <c r="D26" s="1"/>
      <c r="E26" s="1"/>
      <c r="F26" s="1"/>
      <c r="G26" s="1"/>
      <c r="H26" s="1"/>
      <c r="I26" s="1"/>
      <c r="J26" s="1"/>
      <c r="K26" s="1"/>
      <c r="L26" s="1"/>
      <c r="N26" s="98"/>
    </row>
    <row r="27" spans="2:16" ht="6" customHeight="1" x14ac:dyDescent="0.2">
      <c r="B27" s="29"/>
      <c r="C27" s="1"/>
      <c r="D27" s="1"/>
      <c r="E27" s="1"/>
      <c r="F27" s="1"/>
      <c r="G27" s="1"/>
      <c r="H27" s="1"/>
      <c r="I27" s="1"/>
      <c r="J27" s="1"/>
      <c r="K27" s="1"/>
      <c r="L27" s="1"/>
      <c r="N27" s="98"/>
    </row>
    <row r="28" spans="2:16" ht="15.75" customHeight="1" x14ac:dyDescent="0.2">
      <c r="B28" s="30" t="s">
        <v>13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99"/>
    </row>
    <row r="29" spans="2:16" ht="6" customHeight="1" x14ac:dyDescent="0.2">
      <c r="B29" s="30"/>
      <c r="C29" s="1"/>
      <c r="D29" s="1"/>
      <c r="E29" s="1"/>
      <c r="F29" s="1"/>
      <c r="G29" s="1"/>
      <c r="H29" s="1"/>
      <c r="I29" s="1"/>
      <c r="J29" s="1"/>
      <c r="K29" s="1"/>
      <c r="L29" s="1"/>
      <c r="N29" s="98"/>
    </row>
    <row r="30" spans="2:16" ht="15.75" customHeight="1" x14ac:dyDescent="0.2">
      <c r="B30" s="30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N30" s="98"/>
    </row>
    <row r="31" spans="2:16" ht="6" customHeight="1" x14ac:dyDescent="0.2">
      <c r="B31" s="30"/>
      <c r="C31" s="1"/>
      <c r="D31" s="1"/>
      <c r="E31" s="1"/>
      <c r="F31" s="1"/>
      <c r="G31" s="1"/>
      <c r="H31" s="1"/>
      <c r="I31" s="1"/>
      <c r="J31" s="1"/>
      <c r="K31" s="1"/>
      <c r="L31" s="1"/>
      <c r="N31" s="98"/>
    </row>
    <row r="32" spans="2:16" ht="15.75" customHeight="1" x14ac:dyDescent="0.2">
      <c r="B32" s="3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99"/>
    </row>
    <row r="33" spans="2:14" ht="15.75" customHeight="1" x14ac:dyDescent="0.2">
      <c r="B33" s="2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99"/>
    </row>
    <row r="34" spans="2:14" ht="15.75" customHeight="1" x14ac:dyDescent="0.2">
      <c r="B34" s="30" t="s">
        <v>45</v>
      </c>
      <c r="C34" s="1" t="s">
        <v>64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99"/>
    </row>
    <row r="35" spans="2:14" ht="6" customHeight="1" x14ac:dyDescent="0.2">
      <c r="B35" s="30"/>
      <c r="C35" s="1"/>
      <c r="D35" s="1"/>
      <c r="E35" s="1"/>
      <c r="F35" s="1"/>
      <c r="G35" s="1"/>
      <c r="H35" s="1"/>
      <c r="I35" s="1"/>
      <c r="J35" s="1"/>
      <c r="K35" s="1"/>
      <c r="L35" s="1"/>
      <c r="N35" s="98"/>
    </row>
    <row r="36" spans="2:14" ht="15.75" customHeight="1" x14ac:dyDescent="0.2">
      <c r="B36" s="30" t="s">
        <v>29</v>
      </c>
      <c r="C36" s="1" t="s">
        <v>63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99"/>
    </row>
    <row r="37" spans="2:14" ht="15.75" customHeight="1" x14ac:dyDescent="0.2">
      <c r="B37" s="2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99"/>
    </row>
    <row r="38" spans="2:14" ht="15.75" customHeight="1" x14ac:dyDescent="0.2">
      <c r="B38" s="2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99"/>
    </row>
    <row r="39" spans="2:14" ht="6" customHeight="1" x14ac:dyDescent="0.2">
      <c r="B39" s="31"/>
      <c r="C39" s="3"/>
      <c r="D39" s="3"/>
      <c r="E39" s="3"/>
      <c r="F39" s="3"/>
      <c r="G39" s="3"/>
      <c r="H39" s="3"/>
      <c r="I39" s="3"/>
      <c r="J39" s="3"/>
      <c r="K39" s="3"/>
      <c r="L39" s="3"/>
      <c r="M39" s="89"/>
      <c r="N39" s="100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P39"/>
  <sheetViews>
    <sheetView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6" ht="15.75" customHeight="1" x14ac:dyDescent="0.2">
      <c r="N1" s="90"/>
    </row>
    <row r="2" spans="2:16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6" s="16" customFormat="1" ht="15.75" customHeight="1" x14ac:dyDescent="0.2">
      <c r="B4" s="21" t="s">
        <v>1</v>
      </c>
      <c r="C4" s="101" t="s">
        <v>59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6" ht="7.5" customHeight="1" x14ac:dyDescent="0.2">
      <c r="M5" s="2"/>
    </row>
    <row r="6" spans="2:16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6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6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6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6" ht="20.100000000000001" customHeight="1" x14ac:dyDescent="0.2">
      <c r="B10" s="25" t="s">
        <v>67</v>
      </c>
      <c r="C10" s="36">
        <v>334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102">
        <v>71900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  <c r="P10" s="70"/>
    </row>
    <row r="11" spans="2:16" ht="20.100000000000001" customHeight="1" x14ac:dyDescent="0.2">
      <c r="B11" s="25" t="s">
        <v>68</v>
      </c>
      <c r="C11" s="36">
        <v>334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102">
        <v>68100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6" ht="20.100000000000001" customHeight="1" x14ac:dyDescent="0.2">
      <c r="B12" s="25" t="s">
        <v>69</v>
      </c>
      <c r="C12" s="36">
        <v>334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102">
        <v>71200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6" ht="20.100000000000001" customHeight="1" x14ac:dyDescent="0.2">
      <c r="B13" s="25" t="s">
        <v>70</v>
      </c>
      <c r="C13" s="36">
        <v>334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102">
        <v>59700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6" ht="20.100000000000001" customHeight="1" x14ac:dyDescent="0.2">
      <c r="B14" s="25" t="s">
        <v>71</v>
      </c>
      <c r="C14" s="36">
        <v>334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102">
        <v>63000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6" ht="20.100000000000001" customHeight="1" x14ac:dyDescent="0.2">
      <c r="B15" s="25" t="s">
        <v>72</v>
      </c>
      <c r="C15" s="36">
        <v>334</v>
      </c>
      <c r="D15" s="43"/>
      <c r="E15" s="47">
        <f t="shared" si="3"/>
        <v>100</v>
      </c>
      <c r="F15" s="55">
        <f t="shared" si="0"/>
        <v>0</v>
      </c>
      <c r="G15" s="102">
        <v>67200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6" ht="20.100000000000001" customHeight="1" x14ac:dyDescent="0.2">
      <c r="B16" s="25" t="s">
        <v>73</v>
      </c>
      <c r="C16" s="36">
        <v>334</v>
      </c>
      <c r="D16" s="43"/>
      <c r="E16" s="47">
        <f t="shared" si="3"/>
        <v>100</v>
      </c>
      <c r="F16" s="55">
        <f t="shared" si="0"/>
        <v>0</v>
      </c>
      <c r="G16" s="102">
        <v>75700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334</v>
      </c>
      <c r="D17" s="43"/>
      <c r="E17" s="48">
        <f t="shared" si="3"/>
        <v>100</v>
      </c>
      <c r="F17" s="55">
        <f t="shared" si="0"/>
        <v>0</v>
      </c>
      <c r="G17" s="102">
        <v>78200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334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102">
        <v>71900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334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102">
        <v>68200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334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61700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334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102">
        <v>69100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221100</v>
      </c>
      <c r="H22" s="69"/>
      <c r="I22" s="75"/>
      <c r="J22" s="81">
        <f>SUM(J10:J21)</f>
        <v>604800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88"/>
      <c r="N25" s="97"/>
    </row>
    <row r="26" spans="2:16" ht="15.75" customHeight="1" x14ac:dyDescent="0.2">
      <c r="B26" s="29" t="s">
        <v>14</v>
      </c>
      <c r="C26" s="1"/>
      <c r="D26" s="1"/>
      <c r="E26" s="1"/>
      <c r="F26" s="1"/>
      <c r="G26" s="1"/>
      <c r="H26" s="1"/>
      <c r="I26" s="1"/>
      <c r="J26" s="1"/>
      <c r="K26" s="1"/>
      <c r="L26" s="1"/>
      <c r="N26" s="98"/>
    </row>
    <row r="27" spans="2:16" ht="6" customHeight="1" x14ac:dyDescent="0.2">
      <c r="B27" s="29"/>
      <c r="C27" s="1"/>
      <c r="D27" s="1"/>
      <c r="E27" s="1"/>
      <c r="F27" s="1"/>
      <c r="G27" s="1"/>
      <c r="H27" s="1"/>
      <c r="I27" s="1"/>
      <c r="J27" s="1"/>
      <c r="K27" s="1"/>
      <c r="L27" s="1"/>
      <c r="N27" s="98"/>
    </row>
    <row r="28" spans="2:16" ht="15.75" customHeight="1" x14ac:dyDescent="0.2">
      <c r="B28" s="30" t="s">
        <v>13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99"/>
    </row>
    <row r="29" spans="2:16" ht="6" customHeight="1" x14ac:dyDescent="0.2">
      <c r="B29" s="30"/>
      <c r="C29" s="1"/>
      <c r="D29" s="1"/>
      <c r="E29" s="1"/>
      <c r="F29" s="1"/>
      <c r="G29" s="1"/>
      <c r="H29" s="1"/>
      <c r="I29" s="1"/>
      <c r="J29" s="1"/>
      <c r="K29" s="1"/>
      <c r="L29" s="1"/>
      <c r="N29" s="98"/>
    </row>
    <row r="30" spans="2:16" ht="15.75" customHeight="1" x14ac:dyDescent="0.2">
      <c r="B30" s="30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N30" s="98"/>
    </row>
    <row r="31" spans="2:16" ht="6" customHeight="1" x14ac:dyDescent="0.2">
      <c r="B31" s="30"/>
      <c r="C31" s="1"/>
      <c r="D31" s="1"/>
      <c r="E31" s="1"/>
      <c r="F31" s="1"/>
      <c r="G31" s="1"/>
      <c r="H31" s="1"/>
      <c r="I31" s="1"/>
      <c r="J31" s="1"/>
      <c r="K31" s="1"/>
      <c r="L31" s="1"/>
      <c r="N31" s="98"/>
    </row>
    <row r="32" spans="2:16" ht="15.75" customHeight="1" x14ac:dyDescent="0.2">
      <c r="B32" s="3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99"/>
    </row>
    <row r="33" spans="2:14" ht="15.75" customHeight="1" x14ac:dyDescent="0.2">
      <c r="B33" s="2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99"/>
    </row>
    <row r="34" spans="2:14" ht="15.75" customHeight="1" x14ac:dyDescent="0.2">
      <c r="B34" s="30" t="s">
        <v>45</v>
      </c>
      <c r="C34" s="1" t="s">
        <v>64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99"/>
    </row>
    <row r="35" spans="2:14" ht="6" customHeight="1" x14ac:dyDescent="0.2">
      <c r="B35" s="30"/>
      <c r="C35" s="1"/>
      <c r="D35" s="1"/>
      <c r="E35" s="1"/>
      <c r="F35" s="1"/>
      <c r="G35" s="1"/>
      <c r="H35" s="1"/>
      <c r="I35" s="1"/>
      <c r="J35" s="1"/>
      <c r="K35" s="1"/>
      <c r="L35" s="1"/>
      <c r="N35" s="98"/>
    </row>
    <row r="36" spans="2:14" ht="15.75" customHeight="1" x14ac:dyDescent="0.2">
      <c r="B36" s="30" t="s">
        <v>29</v>
      </c>
      <c r="C36" s="1" t="s">
        <v>63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99"/>
    </row>
    <row r="37" spans="2:14" ht="15.75" customHeight="1" x14ac:dyDescent="0.2">
      <c r="B37" s="2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99"/>
    </row>
    <row r="38" spans="2:14" ht="15.75" customHeight="1" x14ac:dyDescent="0.2">
      <c r="B38" s="2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99"/>
    </row>
    <row r="39" spans="2:14" ht="6" customHeight="1" x14ac:dyDescent="0.2">
      <c r="B39" s="31"/>
      <c r="C39" s="3"/>
      <c r="D39" s="3"/>
      <c r="E39" s="3"/>
      <c r="F39" s="3"/>
      <c r="G39" s="3"/>
      <c r="H39" s="3"/>
      <c r="I39" s="3"/>
      <c r="J39" s="3"/>
      <c r="K39" s="3"/>
      <c r="L39" s="3"/>
      <c r="M39" s="89"/>
      <c r="N39" s="100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P39"/>
  <sheetViews>
    <sheetView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6" ht="15.75" customHeight="1" x14ac:dyDescent="0.2">
      <c r="N1" s="90"/>
    </row>
    <row r="2" spans="2:16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6" s="16" customFormat="1" ht="15.75" customHeight="1" x14ac:dyDescent="0.2">
      <c r="B4" s="21" t="s">
        <v>1</v>
      </c>
      <c r="C4" s="101" t="s">
        <v>60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6" ht="7.5" customHeight="1" x14ac:dyDescent="0.2">
      <c r="M5" s="2"/>
    </row>
    <row r="6" spans="2:16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6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6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6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6" ht="20.100000000000001" customHeight="1" x14ac:dyDescent="0.2">
      <c r="B10" s="25" t="s">
        <v>67</v>
      </c>
      <c r="C10" s="36">
        <v>60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105">
        <v>10000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  <c r="P10" s="70"/>
    </row>
    <row r="11" spans="2:16" ht="20.100000000000001" customHeight="1" x14ac:dyDescent="0.2">
      <c r="B11" s="25" t="s">
        <v>68</v>
      </c>
      <c r="C11" s="36">
        <v>60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105">
        <v>8100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6" ht="20.100000000000001" customHeight="1" x14ac:dyDescent="0.2">
      <c r="B12" s="25" t="s">
        <v>69</v>
      </c>
      <c r="C12" s="36">
        <v>60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105">
        <v>7400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6" ht="20.100000000000001" customHeight="1" x14ac:dyDescent="0.2">
      <c r="B13" s="25" t="s">
        <v>70</v>
      </c>
      <c r="C13" s="36">
        <v>60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106">
        <v>5400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6" ht="20.100000000000001" customHeight="1" x14ac:dyDescent="0.2">
      <c r="B14" s="25" t="s">
        <v>71</v>
      </c>
      <c r="C14" s="36">
        <v>60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106">
        <v>6200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6" ht="20.100000000000001" customHeight="1" x14ac:dyDescent="0.2">
      <c r="B15" s="25" t="s">
        <v>72</v>
      </c>
      <c r="C15" s="36">
        <v>60</v>
      </c>
      <c r="D15" s="43"/>
      <c r="E15" s="47">
        <f t="shared" si="3"/>
        <v>100</v>
      </c>
      <c r="F15" s="55">
        <f t="shared" si="0"/>
        <v>0</v>
      </c>
      <c r="G15" s="103">
        <v>6800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6" ht="20.100000000000001" customHeight="1" x14ac:dyDescent="0.2">
      <c r="B16" s="25" t="s">
        <v>73</v>
      </c>
      <c r="C16" s="36">
        <v>60</v>
      </c>
      <c r="D16" s="43"/>
      <c r="E16" s="47">
        <f t="shared" si="3"/>
        <v>100</v>
      </c>
      <c r="F16" s="55">
        <f t="shared" si="0"/>
        <v>0</v>
      </c>
      <c r="G16" s="103">
        <v>7000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60</v>
      </c>
      <c r="D17" s="43"/>
      <c r="E17" s="48">
        <f t="shared" si="3"/>
        <v>100</v>
      </c>
      <c r="F17" s="55">
        <f t="shared" si="0"/>
        <v>0</v>
      </c>
      <c r="G17" s="104">
        <v>6800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60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105">
        <v>6900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60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105">
        <v>6600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60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106">
        <v>7400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60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107">
        <v>8300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20600</v>
      </c>
      <c r="H22" s="69"/>
      <c r="I22" s="75"/>
      <c r="J22" s="81">
        <f>SUM(J10:J21)</f>
        <v>66300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33" t="s">
        <v>3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38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5500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38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5900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38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4800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38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4800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38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5300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38</v>
      </c>
      <c r="D15" s="43"/>
      <c r="E15" s="47">
        <f t="shared" si="3"/>
        <v>100</v>
      </c>
      <c r="F15" s="55">
        <f t="shared" si="0"/>
        <v>0</v>
      </c>
      <c r="G15" s="61">
        <v>6100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38</v>
      </c>
      <c r="D16" s="43"/>
      <c r="E16" s="47">
        <f t="shared" si="3"/>
        <v>100</v>
      </c>
      <c r="F16" s="55">
        <f t="shared" si="0"/>
        <v>0</v>
      </c>
      <c r="G16" s="61">
        <v>6300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38</v>
      </c>
      <c r="D17" s="43"/>
      <c r="E17" s="48">
        <f t="shared" si="3"/>
        <v>100</v>
      </c>
      <c r="F17" s="55">
        <f t="shared" si="0"/>
        <v>0</v>
      </c>
      <c r="G17" s="61">
        <v>6200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38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6400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38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5300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38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6100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38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6400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18600</v>
      </c>
      <c r="H22" s="69"/>
      <c r="I22" s="75"/>
      <c r="J22" s="81">
        <f>SUM(J10:J21)</f>
        <v>50500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P39"/>
  <sheetViews>
    <sheetView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6" ht="15.75" customHeight="1" x14ac:dyDescent="0.2">
      <c r="N1" s="90"/>
    </row>
    <row r="2" spans="2:16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6" s="16" customFormat="1" ht="15.75" customHeight="1" x14ac:dyDescent="0.2">
      <c r="B4" s="21" t="s">
        <v>1</v>
      </c>
      <c r="C4" s="101" t="s">
        <v>61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6" ht="7.5" customHeight="1" x14ac:dyDescent="0.2">
      <c r="M5" s="2"/>
    </row>
    <row r="6" spans="2:16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6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6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6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6" ht="20.100000000000001" customHeight="1" x14ac:dyDescent="0.2">
      <c r="B10" s="25" t="s">
        <v>67</v>
      </c>
      <c r="C10" s="36">
        <v>48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105">
        <v>16700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  <c r="P10" s="70"/>
    </row>
    <row r="11" spans="2:16" ht="20.100000000000001" customHeight="1" x14ac:dyDescent="0.2">
      <c r="B11" s="25" t="s">
        <v>68</v>
      </c>
      <c r="C11" s="36">
        <v>48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105">
        <v>12000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6" ht="20.100000000000001" customHeight="1" x14ac:dyDescent="0.2">
      <c r="B12" s="25" t="s">
        <v>69</v>
      </c>
      <c r="C12" s="36">
        <v>48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105">
        <v>12900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6" ht="20.100000000000001" customHeight="1" x14ac:dyDescent="0.2">
      <c r="B13" s="25" t="s">
        <v>70</v>
      </c>
      <c r="C13" s="36">
        <v>48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105">
        <v>13100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6" ht="20.100000000000001" customHeight="1" x14ac:dyDescent="0.2">
      <c r="B14" s="25" t="s">
        <v>71</v>
      </c>
      <c r="C14" s="36">
        <v>48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106">
        <v>12600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6" ht="20.100000000000001" customHeight="1" x14ac:dyDescent="0.2">
      <c r="B15" s="25" t="s">
        <v>72</v>
      </c>
      <c r="C15" s="36">
        <v>48</v>
      </c>
      <c r="D15" s="43"/>
      <c r="E15" s="47">
        <f t="shared" si="3"/>
        <v>100</v>
      </c>
      <c r="F15" s="55">
        <f t="shared" si="0"/>
        <v>0</v>
      </c>
      <c r="G15" s="103">
        <v>14100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6" ht="20.100000000000001" customHeight="1" x14ac:dyDescent="0.2">
      <c r="B16" s="25" t="s">
        <v>73</v>
      </c>
      <c r="C16" s="36">
        <v>48</v>
      </c>
      <c r="D16" s="43"/>
      <c r="E16" s="47">
        <f t="shared" si="3"/>
        <v>100</v>
      </c>
      <c r="F16" s="55">
        <f t="shared" si="0"/>
        <v>0</v>
      </c>
      <c r="G16" s="103">
        <v>16500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48</v>
      </c>
      <c r="D17" s="43"/>
      <c r="E17" s="48">
        <f t="shared" si="3"/>
        <v>100</v>
      </c>
      <c r="F17" s="55">
        <f t="shared" si="0"/>
        <v>0</v>
      </c>
      <c r="G17" s="104">
        <v>17400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48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105">
        <v>16700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48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105">
        <v>14600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48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106">
        <v>12500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48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107">
        <v>12500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48000</v>
      </c>
      <c r="H22" s="69"/>
      <c r="I22" s="75"/>
      <c r="J22" s="81">
        <f>SUM(J10:J21)</f>
        <v>123600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P39"/>
  <sheetViews>
    <sheetView topLeftCell="A7" workbookViewId="0">
      <selection activeCell="C26" sqref="C26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6" ht="15.75" customHeight="1" x14ac:dyDescent="0.2">
      <c r="N1" s="90"/>
    </row>
    <row r="2" spans="2:16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s="16" customFormat="1" ht="15.75" customHeight="1" x14ac:dyDescent="0.2">
      <c r="B3" s="21" t="s">
        <v>23</v>
      </c>
      <c r="C3" s="32" t="s">
        <v>81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6" s="16" customFormat="1" ht="15.75" customHeight="1" x14ac:dyDescent="0.2">
      <c r="B4" s="21" t="s">
        <v>1</v>
      </c>
      <c r="C4" s="101" t="s">
        <v>62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6" ht="7.5" customHeight="1" x14ac:dyDescent="0.2">
      <c r="M5" s="2"/>
    </row>
    <row r="6" spans="2:16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6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6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6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6" ht="20.100000000000001" customHeight="1" x14ac:dyDescent="0.2">
      <c r="B10" s="25" t="s">
        <v>67</v>
      </c>
      <c r="C10" s="36">
        <v>12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106">
        <v>5400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  <c r="P10" s="70"/>
    </row>
    <row r="11" spans="2:16" ht="20.100000000000001" customHeight="1" x14ac:dyDescent="0.2">
      <c r="B11" s="25" t="s">
        <v>68</v>
      </c>
      <c r="C11" s="36">
        <v>12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106">
        <v>4800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6" ht="20.100000000000001" customHeight="1" x14ac:dyDescent="0.2">
      <c r="B12" s="25" t="s">
        <v>69</v>
      </c>
      <c r="C12" s="36">
        <v>12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106">
        <v>5300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6" ht="20.100000000000001" customHeight="1" x14ac:dyDescent="0.2">
      <c r="B13" s="25" t="s">
        <v>70</v>
      </c>
      <c r="C13" s="36">
        <v>12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106">
        <v>5000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6" ht="20.100000000000001" customHeight="1" x14ac:dyDescent="0.2">
      <c r="B14" s="25" t="s">
        <v>71</v>
      </c>
      <c r="C14" s="36">
        <v>12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106">
        <v>4600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6" ht="20.100000000000001" customHeight="1" x14ac:dyDescent="0.2">
      <c r="B15" s="25" t="s">
        <v>72</v>
      </c>
      <c r="C15" s="36">
        <v>12</v>
      </c>
      <c r="D15" s="43"/>
      <c r="E15" s="47">
        <f t="shared" si="3"/>
        <v>100</v>
      </c>
      <c r="F15" s="55">
        <f t="shared" si="0"/>
        <v>0</v>
      </c>
      <c r="G15" s="104">
        <v>4900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6" ht="20.100000000000001" customHeight="1" x14ac:dyDescent="0.2">
      <c r="B16" s="25" t="s">
        <v>73</v>
      </c>
      <c r="C16" s="36">
        <v>12</v>
      </c>
      <c r="D16" s="43"/>
      <c r="E16" s="47">
        <f t="shared" si="3"/>
        <v>100</v>
      </c>
      <c r="F16" s="55">
        <f t="shared" si="0"/>
        <v>0</v>
      </c>
      <c r="G16" s="104">
        <v>5500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12</v>
      </c>
      <c r="D17" s="43"/>
      <c r="E17" s="48">
        <f t="shared" si="3"/>
        <v>100</v>
      </c>
      <c r="F17" s="55">
        <f t="shared" si="0"/>
        <v>0</v>
      </c>
      <c r="G17" s="104">
        <v>5000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12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106">
        <v>5000</v>
      </c>
      <c r="K18" s="43"/>
      <c r="L18" s="73">
        <f t="shared" ref="L18:L19" si="4"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12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106">
        <v>5300</v>
      </c>
      <c r="K19" s="43"/>
      <c r="L19" s="73">
        <f t="shared" si="4"/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12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106">
        <v>5300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12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107">
        <v>5400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15400</v>
      </c>
      <c r="H22" s="69"/>
      <c r="I22" s="75"/>
      <c r="J22" s="81">
        <f>SUM(J10:J21)</f>
        <v>46100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88"/>
      <c r="N25" s="97"/>
    </row>
    <row r="26" spans="2:16" ht="15.75" customHeight="1" x14ac:dyDescent="0.2">
      <c r="B26" s="29" t="s">
        <v>14</v>
      </c>
      <c r="C26" s="1"/>
      <c r="D26" s="1"/>
      <c r="E26" s="1"/>
      <c r="F26" s="1"/>
      <c r="G26" s="1"/>
      <c r="H26" s="1"/>
      <c r="I26" s="1"/>
      <c r="J26" s="1"/>
      <c r="K26" s="1"/>
      <c r="L26" s="1"/>
      <c r="N26" s="98"/>
    </row>
    <row r="27" spans="2:16" ht="6" customHeight="1" x14ac:dyDescent="0.2">
      <c r="B27" s="29"/>
      <c r="C27" s="1"/>
      <c r="D27" s="1"/>
      <c r="E27" s="1"/>
      <c r="F27" s="1"/>
      <c r="G27" s="1"/>
      <c r="H27" s="1"/>
      <c r="I27" s="1"/>
      <c r="J27" s="1"/>
      <c r="K27" s="1"/>
      <c r="L27" s="1"/>
      <c r="N27" s="98"/>
    </row>
    <row r="28" spans="2:16" ht="15.75" customHeight="1" x14ac:dyDescent="0.2">
      <c r="B28" s="30" t="s">
        <v>13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99"/>
    </row>
    <row r="29" spans="2:16" ht="6" customHeight="1" x14ac:dyDescent="0.2">
      <c r="B29" s="30"/>
      <c r="C29" s="1"/>
      <c r="D29" s="1"/>
      <c r="E29" s="1"/>
      <c r="F29" s="1"/>
      <c r="G29" s="1"/>
      <c r="H29" s="1"/>
      <c r="I29" s="1"/>
      <c r="J29" s="1"/>
      <c r="K29" s="1"/>
      <c r="L29" s="1"/>
      <c r="N29" s="98"/>
    </row>
    <row r="30" spans="2:16" ht="15.75" customHeight="1" x14ac:dyDescent="0.2">
      <c r="B30" s="30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N30" s="98"/>
    </row>
    <row r="31" spans="2:16" ht="6" customHeight="1" x14ac:dyDescent="0.2">
      <c r="B31" s="30"/>
      <c r="C31" s="1"/>
      <c r="D31" s="1"/>
      <c r="E31" s="1"/>
      <c r="F31" s="1"/>
      <c r="G31" s="1"/>
      <c r="H31" s="1"/>
      <c r="I31" s="1"/>
      <c r="J31" s="1"/>
      <c r="K31" s="1"/>
      <c r="L31" s="1"/>
      <c r="N31" s="98"/>
    </row>
    <row r="32" spans="2:16" ht="15.75" customHeight="1" x14ac:dyDescent="0.2">
      <c r="B32" s="3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99"/>
    </row>
    <row r="33" spans="2:14" ht="15.75" customHeight="1" x14ac:dyDescent="0.2">
      <c r="B33" s="2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99"/>
    </row>
    <row r="34" spans="2:14" ht="15.75" customHeight="1" x14ac:dyDescent="0.2">
      <c r="B34" s="30" t="s">
        <v>45</v>
      </c>
      <c r="C34" s="112" t="s">
        <v>65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99"/>
    </row>
    <row r="35" spans="2:14" ht="6" customHeight="1" x14ac:dyDescent="0.2">
      <c r="B35" s="30"/>
      <c r="C35" s="112"/>
      <c r="D35" s="1"/>
      <c r="E35" s="1"/>
      <c r="F35" s="1"/>
      <c r="G35" s="1"/>
      <c r="H35" s="1"/>
      <c r="I35" s="1"/>
      <c r="J35" s="1"/>
      <c r="K35" s="1"/>
      <c r="L35" s="1"/>
      <c r="N35" s="98"/>
    </row>
    <row r="36" spans="2:14" ht="15.75" customHeight="1" x14ac:dyDescent="0.2">
      <c r="B36" s="30" t="s">
        <v>29</v>
      </c>
      <c r="C36" s="112" t="s">
        <v>66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99"/>
    </row>
    <row r="37" spans="2:14" ht="15.75" customHeight="1" x14ac:dyDescent="0.2">
      <c r="B37" s="2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99"/>
    </row>
    <row r="38" spans="2:14" ht="15.75" customHeight="1" x14ac:dyDescent="0.2">
      <c r="B38" s="2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99"/>
    </row>
    <row r="39" spans="2:14" ht="6" customHeight="1" x14ac:dyDescent="0.2">
      <c r="B39" s="31"/>
      <c r="C39" s="3"/>
      <c r="D39" s="3"/>
      <c r="E39" s="3"/>
      <c r="F39" s="3"/>
      <c r="G39" s="3"/>
      <c r="H39" s="3"/>
      <c r="I39" s="3"/>
      <c r="J39" s="3"/>
      <c r="K39" s="3"/>
      <c r="L39" s="3"/>
      <c r="M39" s="89"/>
      <c r="N39" s="100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39"/>
  <sheetViews>
    <sheetView topLeftCell="A10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31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44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5100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44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4400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44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3300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44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3000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44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4200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44</v>
      </c>
      <c r="D15" s="43"/>
      <c r="E15" s="47">
        <f t="shared" si="3"/>
        <v>100</v>
      </c>
      <c r="F15" s="55">
        <f t="shared" si="0"/>
        <v>0</v>
      </c>
      <c r="G15" s="61">
        <v>6500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44</v>
      </c>
      <c r="D16" s="43"/>
      <c r="E16" s="47">
        <f t="shared" si="3"/>
        <v>100</v>
      </c>
      <c r="F16" s="55">
        <f t="shared" si="0"/>
        <v>0</v>
      </c>
      <c r="G16" s="61">
        <v>6300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44</v>
      </c>
      <c r="D17" s="43"/>
      <c r="E17" s="48">
        <f t="shared" si="3"/>
        <v>100</v>
      </c>
      <c r="F17" s="55">
        <f t="shared" si="0"/>
        <v>0</v>
      </c>
      <c r="G17" s="61">
        <v>5500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44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3300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44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3500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44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5100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44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5600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18300</v>
      </c>
      <c r="H22" s="69"/>
      <c r="I22" s="75"/>
      <c r="J22" s="81">
        <f>SUM(J10:J21)</f>
        <v>37500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46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66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7000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66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6500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66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4100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66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3200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66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4900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66</v>
      </c>
      <c r="D15" s="43"/>
      <c r="E15" s="47">
        <f t="shared" si="3"/>
        <v>100</v>
      </c>
      <c r="F15" s="55">
        <f t="shared" si="0"/>
        <v>0</v>
      </c>
      <c r="G15" s="61">
        <v>8000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66</v>
      </c>
      <c r="D16" s="43"/>
      <c r="E16" s="47">
        <f t="shared" si="3"/>
        <v>100</v>
      </c>
      <c r="F16" s="55">
        <f t="shared" si="0"/>
        <v>0</v>
      </c>
      <c r="G16" s="61">
        <v>8900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66</v>
      </c>
      <c r="D17" s="43"/>
      <c r="E17" s="48">
        <f t="shared" si="3"/>
        <v>100</v>
      </c>
      <c r="F17" s="55">
        <f t="shared" si="0"/>
        <v>0</v>
      </c>
      <c r="G17" s="61">
        <v>6900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66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3500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66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4100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66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6500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66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7600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23800</v>
      </c>
      <c r="H22" s="69"/>
      <c r="I22" s="75"/>
      <c r="J22" s="81">
        <f>SUM(J10:J21)</f>
        <v>47400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4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117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11700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117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10000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117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7100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117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7000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117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10300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117</v>
      </c>
      <c r="D15" s="43"/>
      <c r="E15" s="47">
        <f t="shared" si="3"/>
        <v>100</v>
      </c>
      <c r="F15" s="55">
        <f t="shared" si="0"/>
        <v>0</v>
      </c>
      <c r="G15" s="61">
        <v>16200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117</v>
      </c>
      <c r="D16" s="43"/>
      <c r="E16" s="47">
        <f t="shared" si="3"/>
        <v>100</v>
      </c>
      <c r="F16" s="55">
        <f t="shared" si="0"/>
        <v>0</v>
      </c>
      <c r="G16" s="61">
        <v>12000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117</v>
      </c>
      <c r="D17" s="43"/>
      <c r="E17" s="48">
        <f t="shared" si="3"/>
        <v>100</v>
      </c>
      <c r="F17" s="55">
        <f t="shared" si="0"/>
        <v>0</v>
      </c>
      <c r="G17" s="61">
        <v>12600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117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8000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117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8400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117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12400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117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13200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40800</v>
      </c>
      <c r="H22" s="69"/>
      <c r="I22" s="75"/>
      <c r="J22" s="81">
        <f>SUM(J10:J21)</f>
        <v>88100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47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199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30300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199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31300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199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27600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199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32400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199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39700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199</v>
      </c>
      <c r="D15" s="43"/>
      <c r="E15" s="47">
        <f t="shared" si="3"/>
        <v>100</v>
      </c>
      <c r="F15" s="55">
        <f t="shared" si="0"/>
        <v>0</v>
      </c>
      <c r="G15" s="61">
        <v>48200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199</v>
      </c>
      <c r="D16" s="43"/>
      <c r="E16" s="47">
        <f t="shared" si="3"/>
        <v>100</v>
      </c>
      <c r="F16" s="55">
        <f t="shared" si="0"/>
        <v>0</v>
      </c>
      <c r="G16" s="61">
        <v>47700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199</v>
      </c>
      <c r="D17" s="43"/>
      <c r="E17" s="48">
        <f t="shared" si="3"/>
        <v>100</v>
      </c>
      <c r="F17" s="55">
        <f t="shared" si="0"/>
        <v>0</v>
      </c>
      <c r="G17" s="61">
        <v>41000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199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34000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199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29600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199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32900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199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35400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136900</v>
      </c>
      <c r="H22" s="69"/>
      <c r="I22" s="75"/>
      <c r="J22" s="81">
        <f>SUM(J10:J21)</f>
        <v>293200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39"/>
  <sheetViews>
    <sheetView topLeftCell="A7"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34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229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2400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229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2500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229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2500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229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10500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229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9200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229</v>
      </c>
      <c r="D15" s="43"/>
      <c r="E15" s="47">
        <f t="shared" si="3"/>
        <v>100</v>
      </c>
      <c r="F15" s="55">
        <f t="shared" si="0"/>
        <v>0</v>
      </c>
      <c r="G15" s="61">
        <v>11700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229</v>
      </c>
      <c r="D16" s="43"/>
      <c r="E16" s="47">
        <f t="shared" si="3"/>
        <v>100</v>
      </c>
      <c r="F16" s="55">
        <f t="shared" si="0"/>
        <v>0</v>
      </c>
      <c r="G16" s="61">
        <v>13800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229</v>
      </c>
      <c r="D17" s="43"/>
      <c r="E17" s="48">
        <f t="shared" si="3"/>
        <v>100</v>
      </c>
      <c r="F17" s="55">
        <f t="shared" si="0"/>
        <v>0</v>
      </c>
      <c r="G17" s="61">
        <v>9900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229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7200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229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3300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229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2400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229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2600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35400</v>
      </c>
      <c r="H22" s="69"/>
      <c r="I22" s="75"/>
      <c r="J22" s="81">
        <f>SUM(J10:J21)</f>
        <v>42600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39"/>
  <sheetViews>
    <sheetView workbookViewId="0">
      <selection activeCell="P22" sqref="P22"/>
    </sheetView>
  </sheetViews>
  <sheetFormatPr defaultColWidth="9" defaultRowHeight="15.75" customHeight="1" x14ac:dyDescent="0.2"/>
  <cols>
    <col min="1" max="1" width="2.6640625" style="15" customWidth="1"/>
    <col min="2" max="2" width="11.6640625" style="15" customWidth="1"/>
    <col min="3" max="4" width="10.6640625" style="15" customWidth="1"/>
    <col min="5" max="5" width="8.6640625" style="15" customWidth="1"/>
    <col min="6" max="6" width="12.6640625" style="15" customWidth="1"/>
    <col min="7" max="13" width="10.6640625" style="15" customWidth="1"/>
    <col min="14" max="14" width="12.6640625" style="15" customWidth="1"/>
    <col min="15" max="15" width="2.6640625" style="15" customWidth="1"/>
    <col min="16" max="16" width="9" style="15" bestFit="1" customWidth="1"/>
    <col min="17" max="17" width="9" style="15" customWidth="1"/>
    <col min="18" max="16384" width="9" style="15"/>
  </cols>
  <sheetData>
    <row r="1" spans="2:14" ht="15.75" customHeight="1" x14ac:dyDescent="0.2">
      <c r="N1" s="90"/>
    </row>
    <row r="2" spans="2:14" ht="24.75" customHeight="1" x14ac:dyDescent="0.2"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16" customFormat="1" ht="15.75" customHeight="1" x14ac:dyDescent="0.2">
      <c r="B3" s="21" t="s">
        <v>23</v>
      </c>
      <c r="C3" s="32" t="s">
        <v>80</v>
      </c>
      <c r="D3" s="32"/>
      <c r="E3" s="32"/>
      <c r="F3" s="32"/>
      <c r="G3" s="32"/>
      <c r="H3" s="52"/>
      <c r="I3" s="52"/>
      <c r="J3" s="52"/>
      <c r="K3" s="52"/>
      <c r="L3" s="52"/>
      <c r="M3" s="52"/>
      <c r="N3" s="52"/>
    </row>
    <row r="4" spans="2:14" s="16" customFormat="1" ht="15.75" customHeight="1" x14ac:dyDescent="0.2">
      <c r="B4" s="21" t="s">
        <v>1</v>
      </c>
      <c r="C4" s="101" t="s">
        <v>37</v>
      </c>
      <c r="D4" s="40"/>
      <c r="E4" s="40"/>
      <c r="F4" s="52"/>
      <c r="G4" s="52"/>
      <c r="H4" s="52"/>
      <c r="I4" s="52"/>
      <c r="J4" s="52"/>
      <c r="K4" s="52"/>
      <c r="L4" s="52"/>
      <c r="M4" s="52"/>
      <c r="N4" s="52"/>
    </row>
    <row r="5" spans="2:14" ht="7.5" customHeight="1" x14ac:dyDescent="0.2">
      <c r="M5" s="2"/>
    </row>
    <row r="6" spans="2:14" ht="15.75" customHeight="1" x14ac:dyDescent="0.2">
      <c r="B6" s="22"/>
      <c r="C6" s="135" t="s">
        <v>25</v>
      </c>
      <c r="D6" s="136"/>
      <c r="E6" s="136"/>
      <c r="F6" s="137"/>
      <c r="G6" s="131" t="s">
        <v>26</v>
      </c>
      <c r="H6" s="132"/>
      <c r="I6" s="132"/>
      <c r="J6" s="132"/>
      <c r="K6" s="132"/>
      <c r="L6" s="132"/>
      <c r="M6" s="132"/>
      <c r="N6" s="91"/>
    </row>
    <row r="7" spans="2:14" ht="15.75" customHeight="1" x14ac:dyDescent="0.2">
      <c r="B7" s="23"/>
      <c r="C7" s="138"/>
      <c r="D7" s="139"/>
      <c r="E7" s="139"/>
      <c r="F7" s="140"/>
      <c r="G7" s="58" t="s">
        <v>15</v>
      </c>
      <c r="H7" s="65"/>
      <c r="I7" s="65"/>
      <c r="J7" s="76" t="s">
        <v>29</v>
      </c>
      <c r="K7" s="65"/>
      <c r="L7" s="65"/>
      <c r="M7" s="141" t="s">
        <v>11</v>
      </c>
      <c r="N7" s="92" t="s">
        <v>24</v>
      </c>
    </row>
    <row r="8" spans="2:14" s="17" customFormat="1" ht="23.85" customHeight="1" x14ac:dyDescent="0.15">
      <c r="B8" s="23" t="s">
        <v>30</v>
      </c>
      <c r="C8" s="34" t="s">
        <v>33</v>
      </c>
      <c r="D8" s="41" t="s">
        <v>35</v>
      </c>
      <c r="E8" s="45" t="s">
        <v>38</v>
      </c>
      <c r="F8" s="53" t="s">
        <v>39</v>
      </c>
      <c r="G8" s="23" t="s">
        <v>40</v>
      </c>
      <c r="H8" s="41" t="s">
        <v>35</v>
      </c>
      <c r="I8" s="27" t="s">
        <v>21</v>
      </c>
      <c r="J8" s="77" t="s">
        <v>40</v>
      </c>
      <c r="K8" s="41" t="s">
        <v>35</v>
      </c>
      <c r="L8" s="27" t="s">
        <v>21</v>
      </c>
      <c r="M8" s="142"/>
      <c r="N8" s="93"/>
    </row>
    <row r="9" spans="2:14" s="18" customFormat="1" ht="15.75" customHeight="1" x14ac:dyDescent="0.2">
      <c r="B9" s="24"/>
      <c r="C9" s="35" t="s">
        <v>19</v>
      </c>
      <c r="D9" s="42" t="s">
        <v>42</v>
      </c>
      <c r="E9" s="46" t="s">
        <v>43</v>
      </c>
      <c r="F9" s="54" t="s">
        <v>44</v>
      </c>
      <c r="G9" s="24" t="s">
        <v>41</v>
      </c>
      <c r="H9" s="42" t="s">
        <v>36</v>
      </c>
      <c r="I9" s="46" t="s">
        <v>44</v>
      </c>
      <c r="J9" s="78" t="s">
        <v>41</v>
      </c>
      <c r="K9" s="42" t="s">
        <v>36</v>
      </c>
      <c r="L9" s="46" t="s">
        <v>44</v>
      </c>
      <c r="M9" s="78" t="s">
        <v>44</v>
      </c>
      <c r="N9" s="94" t="s">
        <v>44</v>
      </c>
    </row>
    <row r="10" spans="2:14" ht="20.100000000000001" customHeight="1" x14ac:dyDescent="0.2">
      <c r="B10" s="25" t="s">
        <v>67</v>
      </c>
      <c r="C10" s="36">
        <v>79</v>
      </c>
      <c r="D10" s="43"/>
      <c r="E10" s="47">
        <v>100</v>
      </c>
      <c r="F10" s="55">
        <f t="shared" ref="F10:F21" si="0">C10*D10*(185-E10)/100</f>
        <v>0</v>
      </c>
      <c r="G10" s="59"/>
      <c r="H10" s="66"/>
      <c r="I10" s="71"/>
      <c r="J10" s="61">
        <v>11200</v>
      </c>
      <c r="K10" s="43"/>
      <c r="L10" s="73">
        <f>J10*K10</f>
        <v>0</v>
      </c>
      <c r="M10" s="87">
        <f t="shared" ref="M10:M21" si="1">I10+L10</f>
        <v>0</v>
      </c>
      <c r="N10" s="95">
        <f t="shared" ref="N10:N21" si="2">ROUNDDOWN(F10+M10,0)</f>
        <v>0</v>
      </c>
    </row>
    <row r="11" spans="2:14" ht="20.100000000000001" customHeight="1" x14ac:dyDescent="0.2">
      <c r="B11" s="25" t="s">
        <v>68</v>
      </c>
      <c r="C11" s="36">
        <v>79</v>
      </c>
      <c r="D11" s="43"/>
      <c r="E11" s="47">
        <f t="shared" ref="E11:E21" si="3">$E$10</f>
        <v>100</v>
      </c>
      <c r="F11" s="55">
        <f t="shared" si="0"/>
        <v>0</v>
      </c>
      <c r="G11" s="59"/>
      <c r="H11" s="66"/>
      <c r="I11" s="71"/>
      <c r="J11" s="61">
        <v>10500</v>
      </c>
      <c r="K11" s="43"/>
      <c r="L11" s="73">
        <f>J11*K11</f>
        <v>0</v>
      </c>
      <c r="M11" s="87">
        <f t="shared" si="1"/>
        <v>0</v>
      </c>
      <c r="N11" s="95">
        <f t="shared" si="2"/>
        <v>0</v>
      </c>
    </row>
    <row r="12" spans="2:14" ht="20.100000000000001" customHeight="1" x14ac:dyDescent="0.2">
      <c r="B12" s="25" t="s">
        <v>69</v>
      </c>
      <c r="C12" s="36">
        <v>79</v>
      </c>
      <c r="D12" s="43"/>
      <c r="E12" s="47">
        <f t="shared" si="3"/>
        <v>100</v>
      </c>
      <c r="F12" s="55">
        <f t="shared" si="0"/>
        <v>0</v>
      </c>
      <c r="G12" s="59"/>
      <c r="H12" s="66"/>
      <c r="I12" s="71"/>
      <c r="J12" s="61">
        <v>6400</v>
      </c>
      <c r="K12" s="43"/>
      <c r="L12" s="73">
        <f>J12*K12</f>
        <v>0</v>
      </c>
      <c r="M12" s="87">
        <f t="shared" si="1"/>
        <v>0</v>
      </c>
      <c r="N12" s="95">
        <f t="shared" si="2"/>
        <v>0</v>
      </c>
    </row>
    <row r="13" spans="2:14" ht="20.100000000000001" customHeight="1" x14ac:dyDescent="0.2">
      <c r="B13" s="25" t="s">
        <v>70</v>
      </c>
      <c r="C13" s="36">
        <v>79</v>
      </c>
      <c r="D13" s="43"/>
      <c r="E13" s="47">
        <f t="shared" si="3"/>
        <v>100</v>
      </c>
      <c r="F13" s="55">
        <f t="shared" si="0"/>
        <v>0</v>
      </c>
      <c r="G13" s="60"/>
      <c r="H13" s="67"/>
      <c r="I13" s="72"/>
      <c r="J13" s="61">
        <v>4700</v>
      </c>
      <c r="K13" s="43"/>
      <c r="L13" s="73">
        <f>J13*K13</f>
        <v>0</v>
      </c>
      <c r="M13" s="87">
        <f t="shared" si="1"/>
        <v>0</v>
      </c>
      <c r="N13" s="95">
        <f t="shared" si="2"/>
        <v>0</v>
      </c>
    </row>
    <row r="14" spans="2:14" ht="20.100000000000001" customHeight="1" x14ac:dyDescent="0.2">
      <c r="B14" s="25" t="s">
        <v>71</v>
      </c>
      <c r="C14" s="36">
        <v>79</v>
      </c>
      <c r="D14" s="43"/>
      <c r="E14" s="47">
        <f t="shared" si="3"/>
        <v>100</v>
      </c>
      <c r="F14" s="55">
        <f t="shared" si="0"/>
        <v>0</v>
      </c>
      <c r="G14" s="60"/>
      <c r="H14" s="67"/>
      <c r="I14" s="72"/>
      <c r="J14" s="61">
        <v>7900</v>
      </c>
      <c r="K14" s="43"/>
      <c r="L14" s="73">
        <f>J14*K14</f>
        <v>0</v>
      </c>
      <c r="M14" s="87">
        <f t="shared" si="1"/>
        <v>0</v>
      </c>
      <c r="N14" s="95">
        <f t="shared" si="2"/>
        <v>0</v>
      </c>
    </row>
    <row r="15" spans="2:14" ht="20.100000000000001" customHeight="1" x14ac:dyDescent="0.2">
      <c r="B15" s="25" t="s">
        <v>72</v>
      </c>
      <c r="C15" s="36">
        <v>79</v>
      </c>
      <c r="D15" s="43"/>
      <c r="E15" s="47">
        <f t="shared" si="3"/>
        <v>100</v>
      </c>
      <c r="F15" s="55">
        <f t="shared" si="0"/>
        <v>0</v>
      </c>
      <c r="G15" s="61">
        <v>13200</v>
      </c>
      <c r="H15" s="43"/>
      <c r="I15" s="73">
        <f>G15*H15</f>
        <v>0</v>
      </c>
      <c r="J15" s="79"/>
      <c r="K15" s="82"/>
      <c r="L15" s="72"/>
      <c r="M15" s="87">
        <f t="shared" si="1"/>
        <v>0</v>
      </c>
      <c r="N15" s="95">
        <f t="shared" si="2"/>
        <v>0</v>
      </c>
    </row>
    <row r="16" spans="2:14" ht="20.100000000000001" customHeight="1" x14ac:dyDescent="0.2">
      <c r="B16" s="25" t="s">
        <v>73</v>
      </c>
      <c r="C16" s="36">
        <v>79</v>
      </c>
      <c r="D16" s="43"/>
      <c r="E16" s="47">
        <f t="shared" si="3"/>
        <v>100</v>
      </c>
      <c r="F16" s="55">
        <f t="shared" si="0"/>
        <v>0</v>
      </c>
      <c r="G16" s="61">
        <v>12500</v>
      </c>
      <c r="H16" s="43"/>
      <c r="I16" s="73">
        <f>G16*H16</f>
        <v>0</v>
      </c>
      <c r="J16" s="79"/>
      <c r="K16" s="82"/>
      <c r="L16" s="85"/>
      <c r="M16" s="87">
        <f t="shared" si="1"/>
        <v>0</v>
      </c>
      <c r="N16" s="95">
        <f t="shared" si="2"/>
        <v>0</v>
      </c>
    </row>
    <row r="17" spans="2:16" ht="20.100000000000001" customHeight="1" x14ac:dyDescent="0.2">
      <c r="B17" s="25" t="s">
        <v>74</v>
      </c>
      <c r="C17" s="36">
        <v>79</v>
      </c>
      <c r="D17" s="43"/>
      <c r="E17" s="48">
        <f t="shared" si="3"/>
        <v>100</v>
      </c>
      <c r="F17" s="55">
        <f t="shared" si="0"/>
        <v>0</v>
      </c>
      <c r="G17" s="61">
        <v>10300</v>
      </c>
      <c r="H17" s="43"/>
      <c r="I17" s="73">
        <f>G17*H17</f>
        <v>0</v>
      </c>
      <c r="J17" s="80"/>
      <c r="K17" s="67"/>
      <c r="L17" s="86"/>
      <c r="M17" s="87">
        <f t="shared" si="1"/>
        <v>0</v>
      </c>
      <c r="N17" s="95">
        <f t="shared" si="2"/>
        <v>0</v>
      </c>
    </row>
    <row r="18" spans="2:16" ht="20.100000000000001" customHeight="1" x14ac:dyDescent="0.2">
      <c r="B18" s="25" t="s">
        <v>75</v>
      </c>
      <c r="C18" s="36">
        <v>79</v>
      </c>
      <c r="D18" s="43"/>
      <c r="E18" s="49">
        <f t="shared" si="3"/>
        <v>100</v>
      </c>
      <c r="F18" s="55">
        <f t="shared" si="0"/>
        <v>0</v>
      </c>
      <c r="G18" s="59"/>
      <c r="H18" s="66"/>
      <c r="I18" s="71"/>
      <c r="J18" s="61">
        <v>6400</v>
      </c>
      <c r="K18" s="43"/>
      <c r="L18" s="73">
        <f>J18*K18</f>
        <v>0</v>
      </c>
      <c r="M18" s="87">
        <f t="shared" si="1"/>
        <v>0</v>
      </c>
      <c r="N18" s="95">
        <f t="shared" si="2"/>
        <v>0</v>
      </c>
    </row>
    <row r="19" spans="2:16" ht="20.100000000000001" customHeight="1" x14ac:dyDescent="0.2">
      <c r="B19" s="25" t="s">
        <v>76</v>
      </c>
      <c r="C19" s="36">
        <v>79</v>
      </c>
      <c r="D19" s="43"/>
      <c r="E19" s="47">
        <f t="shared" si="3"/>
        <v>100</v>
      </c>
      <c r="F19" s="55">
        <f t="shared" si="0"/>
        <v>0</v>
      </c>
      <c r="G19" s="59"/>
      <c r="H19" s="66"/>
      <c r="I19" s="71"/>
      <c r="J19" s="61">
        <v>7700</v>
      </c>
      <c r="K19" s="43"/>
      <c r="L19" s="73">
        <f>J19*K19</f>
        <v>0</v>
      </c>
      <c r="M19" s="87">
        <f t="shared" si="1"/>
        <v>0</v>
      </c>
      <c r="N19" s="95">
        <f t="shared" si="2"/>
        <v>0</v>
      </c>
    </row>
    <row r="20" spans="2:16" ht="20.100000000000001" customHeight="1" x14ac:dyDescent="0.2">
      <c r="B20" s="25" t="s">
        <v>77</v>
      </c>
      <c r="C20" s="36">
        <v>79</v>
      </c>
      <c r="D20" s="43"/>
      <c r="E20" s="47">
        <f t="shared" si="3"/>
        <v>100</v>
      </c>
      <c r="F20" s="55">
        <f t="shared" si="0"/>
        <v>0</v>
      </c>
      <c r="G20" s="59"/>
      <c r="H20" s="66"/>
      <c r="I20" s="71"/>
      <c r="J20" s="61">
        <v>10600</v>
      </c>
      <c r="K20" s="43"/>
      <c r="L20" s="73">
        <f>J20*K20</f>
        <v>0</v>
      </c>
      <c r="M20" s="87">
        <f t="shared" si="1"/>
        <v>0</v>
      </c>
      <c r="N20" s="95">
        <f t="shared" si="2"/>
        <v>0</v>
      </c>
    </row>
    <row r="21" spans="2:16" ht="20.100000000000001" customHeight="1" x14ac:dyDescent="0.2">
      <c r="B21" s="25" t="s">
        <v>78</v>
      </c>
      <c r="C21" s="36">
        <v>79</v>
      </c>
      <c r="D21" s="43"/>
      <c r="E21" s="50">
        <f t="shared" si="3"/>
        <v>100</v>
      </c>
      <c r="F21" s="55">
        <f t="shared" si="0"/>
        <v>0</v>
      </c>
      <c r="G21" s="62"/>
      <c r="H21" s="68"/>
      <c r="I21" s="74"/>
      <c r="J21" s="61">
        <v>11800</v>
      </c>
      <c r="K21" s="43"/>
      <c r="L21" s="73">
        <f>J21*K21</f>
        <v>0</v>
      </c>
      <c r="M21" s="87">
        <f t="shared" si="1"/>
        <v>0</v>
      </c>
      <c r="N21" s="95">
        <f t="shared" si="2"/>
        <v>0</v>
      </c>
    </row>
    <row r="22" spans="2:16" ht="20.100000000000001" customHeight="1" x14ac:dyDescent="0.2">
      <c r="B22" s="26" t="s">
        <v>7</v>
      </c>
      <c r="C22" s="37"/>
      <c r="D22" s="44"/>
      <c r="E22" s="51"/>
      <c r="F22" s="56"/>
      <c r="G22" s="63">
        <f>SUM(G10:G21)</f>
        <v>36000</v>
      </c>
      <c r="H22" s="69"/>
      <c r="I22" s="75"/>
      <c r="J22" s="81">
        <f>SUM(J10:J21)</f>
        <v>77200</v>
      </c>
      <c r="K22" s="83"/>
      <c r="L22" s="133" t="s">
        <v>12</v>
      </c>
      <c r="M22" s="134"/>
      <c r="N22" s="96">
        <f>SUM(N10:N21)</f>
        <v>0</v>
      </c>
      <c r="P22" s="124"/>
    </row>
    <row r="23" spans="2:16" ht="9" customHeight="1" x14ac:dyDescent="0.2">
      <c r="B23" s="27"/>
      <c r="C23" s="38"/>
      <c r="D23" s="38"/>
      <c r="E23" s="38"/>
      <c r="F23" s="57"/>
      <c r="G23" s="64"/>
      <c r="H23" s="70"/>
      <c r="I23" s="70"/>
      <c r="J23" s="64"/>
      <c r="K23" s="84"/>
      <c r="L23" s="70"/>
      <c r="M23" s="70"/>
      <c r="N23" s="70"/>
    </row>
    <row r="24" spans="2:16" ht="9" customHeight="1" x14ac:dyDescent="0.2"/>
    <row r="25" spans="2:16" s="19" customFormat="1" ht="6" customHeight="1" x14ac:dyDescent="0.2">
      <c r="B25" s="2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9"/>
      <c r="N25" s="110"/>
    </row>
    <row r="26" spans="2:16" ht="15.75" customHeight="1" x14ac:dyDescent="0.2">
      <c r="B26" s="111" t="s">
        <v>14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  <c r="N26" s="114"/>
    </row>
    <row r="27" spans="2:16" ht="6" customHeight="1" x14ac:dyDescent="0.2">
      <c r="B27" s="11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14"/>
    </row>
    <row r="28" spans="2:16" ht="15.75" customHeight="1" x14ac:dyDescent="0.2">
      <c r="B28" s="30" t="s">
        <v>13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5"/>
    </row>
    <row r="29" spans="2:16" ht="6" customHeight="1" x14ac:dyDescent="0.2">
      <c r="B29" s="30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114"/>
    </row>
    <row r="30" spans="2:16" ht="15.75" customHeight="1" x14ac:dyDescent="0.2">
      <c r="B30" s="30" t="s">
        <v>28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114"/>
    </row>
    <row r="31" spans="2:16" ht="6" customHeight="1" x14ac:dyDescent="0.2">
      <c r="B31" s="30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114"/>
    </row>
    <row r="32" spans="2:16" ht="15.75" customHeight="1" x14ac:dyDescent="0.2">
      <c r="B32" s="30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5"/>
    </row>
    <row r="33" spans="2:14" ht="15.75" customHeight="1" x14ac:dyDescent="0.2"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5"/>
    </row>
    <row r="34" spans="2:14" ht="15.75" customHeight="1" x14ac:dyDescent="0.2">
      <c r="B34" s="30" t="s">
        <v>45</v>
      </c>
      <c r="C34" s="112" t="s">
        <v>65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5"/>
    </row>
    <row r="35" spans="2:14" ht="6" customHeight="1" x14ac:dyDescent="0.2">
      <c r="B35" s="30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3"/>
      <c r="N35" s="114"/>
    </row>
    <row r="36" spans="2:14" ht="15.75" customHeight="1" x14ac:dyDescent="0.2">
      <c r="B36" s="30" t="s">
        <v>29</v>
      </c>
      <c r="C36" s="112" t="s">
        <v>66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5"/>
    </row>
    <row r="37" spans="2:14" ht="15.75" customHeight="1" x14ac:dyDescent="0.2"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5"/>
    </row>
    <row r="38" spans="2:14" ht="15.75" customHeight="1" x14ac:dyDescent="0.2">
      <c r="B38" s="111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5"/>
    </row>
    <row r="39" spans="2:14" ht="6" customHeight="1" x14ac:dyDescent="0.2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8"/>
      <c r="N39" s="119"/>
    </row>
  </sheetData>
  <mergeCells count="4">
    <mergeCell ref="G6:M6"/>
    <mergeCell ref="L22:M22"/>
    <mergeCell ref="C6:F7"/>
    <mergeCell ref="M7:M8"/>
  </mergeCells>
  <phoneticPr fontId="19"/>
  <printOptions horizontalCentered="1"/>
  <pageMargins left="0.59055118110236227" right="0.59055118110236227" top="0.39370078740157483" bottom="0.19685039370078741" header="0" footer="0"/>
  <pageSetup paperSize="9" scale="93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31</vt:i4>
      </vt:variant>
      <vt:variant>
        <vt:lpstr>名前付き一覧</vt:lpstr>
      </vt:variant>
      <vt:variant>
        <vt:i4>31</vt:i4>
      </vt:variant>
    </vt:vector>
  </HeadingPairs>
  <TitlesOfParts>
    <vt:vector baseType="lpstr" size="62">
      <vt:lpstr>内訳書表紙</vt:lpstr>
      <vt:lpstr>高階市民</vt:lpstr>
      <vt:lpstr>名細市民</vt:lpstr>
      <vt:lpstr>職業センター</vt:lpstr>
      <vt:lpstr>こどもの城</vt:lpstr>
      <vt:lpstr>教育第二分室</vt:lpstr>
      <vt:lpstr>保健センター</vt:lpstr>
      <vt:lpstr>初雁</vt:lpstr>
      <vt:lpstr>小仙波</vt:lpstr>
      <vt:lpstr>中央</vt:lpstr>
      <vt:lpstr>南古谷</vt:lpstr>
      <vt:lpstr>福原</vt:lpstr>
      <vt:lpstr>芳野</vt:lpstr>
      <vt:lpstr>北</vt:lpstr>
      <vt:lpstr>古谷</vt:lpstr>
      <vt:lpstr>高階南</vt:lpstr>
      <vt:lpstr>大東南</vt:lpstr>
      <vt:lpstr>山田</vt:lpstr>
      <vt:lpstr>川鶴</vt:lpstr>
      <vt:lpstr>東口図書館</vt:lpstr>
      <vt:lpstr>博物館</vt:lpstr>
      <vt:lpstr>教育センター</vt:lpstr>
      <vt:lpstr>大東市民センター</vt:lpstr>
      <vt:lpstr>美術館</vt:lpstr>
      <vt:lpstr>中央図書館</vt:lpstr>
      <vt:lpstr>まつり会館</vt:lpstr>
      <vt:lpstr>やすらぎのさと</vt:lpstr>
      <vt:lpstr>斎場</vt:lpstr>
      <vt:lpstr>児童発達</vt:lpstr>
      <vt:lpstr>地下駐車</vt:lpstr>
      <vt:lpstr>霞ケ関駅通路</vt:lpstr>
      <vt:lpstr>こどもの城!Print_Area</vt:lpstr>
      <vt:lpstr>まつり会館!Print_Area</vt:lpstr>
      <vt:lpstr>やすらぎのさと!Print_Area</vt:lpstr>
      <vt:lpstr>霞ケ関駅通路!Print_Area</vt:lpstr>
      <vt:lpstr>教育センター!Print_Area</vt:lpstr>
      <vt:lpstr>教育第二分室!Print_Area</vt:lpstr>
      <vt:lpstr>古谷!Print_Area</vt:lpstr>
      <vt:lpstr>高階市民!Print_Area</vt:lpstr>
      <vt:lpstr>高階南!Print_Area</vt:lpstr>
      <vt:lpstr>斎場!Print_Area</vt:lpstr>
      <vt:lpstr>山田!Print_Area</vt:lpstr>
      <vt:lpstr>児童発達!Print_Area</vt:lpstr>
      <vt:lpstr>初雁!Print_Area</vt:lpstr>
      <vt:lpstr>小仙波!Print_Area</vt:lpstr>
      <vt:lpstr>職業センター!Print_Area</vt:lpstr>
      <vt:lpstr>川鶴!Print_Area</vt:lpstr>
      <vt:lpstr>大東市民センター!Print_Area</vt:lpstr>
      <vt:lpstr>大東南!Print_Area</vt:lpstr>
      <vt:lpstr>地下駐車!Print_Area</vt:lpstr>
      <vt:lpstr>中央!Print_Area</vt:lpstr>
      <vt:lpstr>中央図書館!Print_Area</vt:lpstr>
      <vt:lpstr>東口図書館!Print_Area</vt:lpstr>
      <vt:lpstr>内訳書表紙!Print_Area</vt:lpstr>
      <vt:lpstr>南古谷!Print_Area</vt:lpstr>
      <vt:lpstr>博物館!Print_Area</vt:lpstr>
      <vt:lpstr>美術館!Print_Area</vt:lpstr>
      <vt:lpstr>福原!Print_Area</vt:lpstr>
      <vt:lpstr>保健センター!Print_Area</vt:lpstr>
      <vt:lpstr>芳野!Print_Area</vt:lpstr>
      <vt:lpstr>北!Print_Area</vt:lpstr>
      <vt:lpstr>名細市民!Print_Area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2025-10-17T09:15:15Z</dcterms:created>
  <dcterms:modified xsi:type="dcterms:W3CDTF">2025-10-17T09:15:17Z</dcterms:modified>
</cp:coreProperties>
</file>