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codeName="ThisWorkbook" defaultThemeVersion="124226" filterPrivacy="1"/>
  <xr:revisionPtr xr6:coauthVersionLast="47" xr6:coauthVersionMax="47" documentId="13_ncr:1_{6A04527D-1560-4D53-8A30-5297F60CB50E}" revIDLastSave="0" xr10:uidLastSave="{00000000-0000-0000-0000-000000000000}"/>
  <bookViews>
    <workbookView tabRatio="831" xr2:uid="{00000000-000D-0000-FFFF-FFFF00000000}" windowHeight="11040" windowWidth="20730" xWindow="-120" yWindow="-120"/>
  </bookViews>
  <sheets>
    <sheet r:id="rId1" name="様式第１号（完全週休２日）" sheetId="8"/>
    <sheet r:id="rId2" name="【記入例】様式第１号（完全週休２日）" sheetId="11"/>
    <sheet r:id="rId3" name="様式第１号（月単位）" sheetId="10"/>
    <sheet r:id="rId4" name="【記入例】様式第１号（月単位）" sheetId="12"/>
  </sheets>
  <definedNames>
    <definedName localSheetId="1" name="_xlnm.Print_Area">'【記入例】様式第１号（完全週休２日）'!$A$1:$K$36</definedName>
    <definedName localSheetId="3" name="_xlnm.Print_Area">'【記入例】様式第１号（月単位）'!$A$1:$L$31</definedName>
    <definedName localSheetId="0" name="_xlnm.Print_Area">'様式第１号（完全週休２日）'!$A$1:$K$53</definedName>
    <definedName localSheetId="2" name="_xlnm.Print_Area">'様式第１号（月単位）'!$A$1:$L$31</definedName>
    <definedName localSheetId="1" name="_xlnm.Print_Titles">'【記入例】様式第１号（完全週休２日）'!$3:$11</definedName>
    <definedName localSheetId="3" name="_xlnm.Print_Titles">'【記入例】様式第１号（月単位）'!$3:$11</definedName>
    <definedName localSheetId="0" name="_xlnm.Print_Titles">'様式第１号（完全週休２日）'!$3:$11</definedName>
    <definedName localSheetId="2" name="_xlnm.Print_Titles">'様式第１号（月単位）'!$3:$11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2" l="1"/>
  <c r="H29" i="12"/>
  <c r="I28" i="12"/>
  <c r="H28" i="12"/>
  <c r="I27" i="12"/>
  <c r="H27" i="12"/>
  <c r="I26" i="12"/>
  <c r="H26" i="12"/>
  <c r="I25" i="12"/>
  <c r="H25" i="12"/>
  <c r="I24" i="12"/>
  <c r="H24" i="12"/>
  <c r="I23" i="12"/>
  <c r="H23" i="12"/>
  <c r="I22" i="12"/>
  <c r="H22" i="12"/>
  <c r="I21" i="12"/>
  <c r="H21" i="12"/>
  <c r="I20" i="12"/>
  <c r="H20" i="12"/>
  <c r="I19" i="12"/>
  <c r="H19" i="12"/>
  <c r="I18" i="12"/>
  <c r="H18" i="12"/>
  <c r="I17" i="12"/>
  <c r="H17" i="12"/>
  <c r="H16" i="12"/>
  <c r="I16" i="12" s="1"/>
  <c r="H15" i="12"/>
  <c r="I15" i="12" s="1"/>
  <c r="H14" i="12"/>
  <c r="I14" i="12" s="1"/>
  <c r="H13" i="12"/>
  <c r="I13" i="12" s="1"/>
  <c r="H12" i="12"/>
  <c r="I12" i="12" s="1"/>
  <c r="P3" i="12"/>
  <c r="P31" i="12" l="1"/>
  <c r="I31" i="12" s="1"/>
  <c r="J31" i="12" s="1"/>
  <c r="I32" i="11"/>
  <c r="J30" i="11"/>
  <c r="I30" i="11"/>
  <c r="I29" i="11"/>
  <c r="J29" i="11" s="1"/>
  <c r="I28" i="11"/>
  <c r="J28" i="11" s="1"/>
  <c r="I27" i="11"/>
  <c r="J27" i="11" s="1"/>
  <c r="I26" i="11"/>
  <c r="J26" i="11" s="1"/>
  <c r="I25" i="11"/>
  <c r="J25" i="11" s="1"/>
  <c r="I24" i="11"/>
  <c r="J24" i="11" s="1"/>
  <c r="I23" i="11"/>
  <c r="J23" i="11" s="1"/>
  <c r="I22" i="11"/>
  <c r="J22" i="11" s="1"/>
  <c r="I21" i="11"/>
  <c r="J21" i="11" s="1"/>
  <c r="I20" i="11"/>
  <c r="J20" i="11" s="1"/>
  <c r="I19" i="11"/>
  <c r="J19" i="11" s="1"/>
  <c r="I18" i="11"/>
  <c r="J18" i="11" s="1"/>
  <c r="I17" i="11"/>
  <c r="J17" i="11" s="1"/>
  <c r="I16" i="11"/>
  <c r="J16" i="11" s="1"/>
  <c r="I15" i="11"/>
  <c r="J15" i="11" s="1"/>
  <c r="I14" i="11"/>
  <c r="J14" i="11" s="1"/>
  <c r="I13" i="11"/>
  <c r="J13" i="11" s="1"/>
  <c r="I12" i="11"/>
  <c r="J12" i="11" s="1"/>
  <c r="O3" i="11"/>
  <c r="C12" i="11" s="1"/>
  <c r="C13" i="11" s="1"/>
  <c r="J18" i="8"/>
  <c r="J14" i="8"/>
  <c r="I15" i="10"/>
  <c r="I29" i="10"/>
  <c r="H29" i="10"/>
  <c r="I13" i="10"/>
  <c r="I14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J12" i="8"/>
  <c r="J13" i="8"/>
  <c r="J15" i="8"/>
  <c r="J16" i="8"/>
  <c r="J17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C43" i="8"/>
  <c r="E43" i="8"/>
  <c r="I43" i="8"/>
  <c r="I44" i="8"/>
  <c r="I45" i="8"/>
  <c r="I46" i="8"/>
  <c r="I47" i="8"/>
  <c r="I48" i="8"/>
  <c r="I49" i="8"/>
  <c r="I50" i="8"/>
  <c r="I51" i="8"/>
  <c r="O32" i="11" l="1"/>
  <c r="J32" i="11" s="1"/>
  <c r="K32" i="11" s="1"/>
  <c r="C14" i="11"/>
  <c r="E13" i="11"/>
  <c r="B13" i="11"/>
  <c r="A13" i="11"/>
  <c r="E12" i="11"/>
  <c r="B12" i="11"/>
  <c r="A12" i="11"/>
  <c r="B43" i="8"/>
  <c r="A43" i="8"/>
  <c r="C44" i="8"/>
  <c r="E14" i="11" l="1"/>
  <c r="B14" i="11"/>
  <c r="A14" i="11"/>
  <c r="C15" i="11"/>
  <c r="A44" i="8"/>
  <c r="B44" i="8"/>
  <c r="E44" i="8"/>
  <c r="C45" i="8"/>
  <c r="C16" i="11" l="1"/>
  <c r="B15" i="11"/>
  <c r="A15" i="11"/>
  <c r="E15" i="11"/>
  <c r="C46" i="8"/>
  <c r="A45" i="8"/>
  <c r="B45" i="8"/>
  <c r="E45" i="8"/>
  <c r="E16" i="11" l="1"/>
  <c r="B16" i="11"/>
  <c r="A16" i="11"/>
  <c r="C17" i="11"/>
  <c r="A46" i="8"/>
  <c r="B46" i="8"/>
  <c r="E46" i="8"/>
  <c r="C47" i="8"/>
  <c r="C18" i="11" l="1"/>
  <c r="E17" i="11"/>
  <c r="B17" i="11"/>
  <c r="A17" i="11"/>
  <c r="C48" i="8"/>
  <c r="A47" i="8"/>
  <c r="B47" i="8"/>
  <c r="E47" i="8"/>
  <c r="E18" i="11" l="1"/>
  <c r="B18" i="11"/>
  <c r="A18" i="11"/>
  <c r="C19" i="11"/>
  <c r="A48" i="8"/>
  <c r="B48" i="8"/>
  <c r="E48" i="8"/>
  <c r="C49" i="8"/>
  <c r="C20" i="11" l="1"/>
  <c r="E19" i="11"/>
  <c r="B19" i="11"/>
  <c r="A19" i="11"/>
  <c r="C50" i="8"/>
  <c r="A49" i="8"/>
  <c r="B49" i="8"/>
  <c r="E49" i="8"/>
  <c r="E20" i="11" l="1"/>
  <c r="B20" i="11"/>
  <c r="A20" i="11"/>
  <c r="C21" i="11"/>
  <c r="A50" i="8"/>
  <c r="B50" i="8"/>
  <c r="E50" i="8"/>
  <c r="C51" i="8"/>
  <c r="C22" i="11" l="1"/>
  <c r="B21" i="11"/>
  <c r="A21" i="11"/>
  <c r="E21" i="11"/>
  <c r="A51" i="8"/>
  <c r="B51" i="8"/>
  <c r="E51" i="8"/>
  <c r="E22" i="11" l="1"/>
  <c r="B22" i="11"/>
  <c r="A22" i="11"/>
  <c r="C23" i="11"/>
  <c r="H12" i="10"/>
  <c r="I12" i="10" s="1"/>
  <c r="H13" i="10"/>
  <c r="E13" i="8"/>
  <c r="E12" i="8"/>
  <c r="C13" i="8"/>
  <c r="C12" i="8"/>
  <c r="H25" i="10"/>
  <c r="H26" i="10"/>
  <c r="I12" i="8"/>
  <c r="C24" i="11" l="1"/>
  <c r="E23" i="11"/>
  <c r="B23" i="11"/>
  <c r="A23" i="11"/>
  <c r="I53" i="8"/>
  <c r="O3" i="8"/>
  <c r="H28" i="10"/>
  <c r="H27" i="10"/>
  <c r="H24" i="10"/>
  <c r="H23" i="10"/>
  <c r="H22" i="10"/>
  <c r="H21" i="10"/>
  <c r="H20" i="10"/>
  <c r="H19" i="10"/>
  <c r="H18" i="10"/>
  <c r="H17" i="10"/>
  <c r="H16" i="10"/>
  <c r="H15" i="10"/>
  <c r="H14" i="10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O53" i="8" s="1"/>
  <c r="E24" i="11" l="1"/>
  <c r="B24" i="11"/>
  <c r="A24" i="11"/>
  <c r="C25" i="11"/>
  <c r="J53" i="8"/>
  <c r="K53" i="8" s="1"/>
  <c r="B12" i="8"/>
  <c r="A12" i="8"/>
  <c r="B13" i="8"/>
  <c r="C26" i="11" l="1"/>
  <c r="E25" i="11"/>
  <c r="B25" i="11"/>
  <c r="A25" i="11"/>
  <c r="A13" i="8"/>
  <c r="C14" i="8"/>
  <c r="E26" i="11" l="1"/>
  <c r="B26" i="11"/>
  <c r="A26" i="11"/>
  <c r="C27" i="11"/>
  <c r="E14" i="8"/>
  <c r="C15" i="8"/>
  <c r="B14" i="8"/>
  <c r="A14" i="8"/>
  <c r="C28" i="11" l="1"/>
  <c r="B27" i="11"/>
  <c r="A27" i="11"/>
  <c r="E27" i="11"/>
  <c r="B15" i="8"/>
  <c r="E15" i="8"/>
  <c r="C16" i="8"/>
  <c r="A15" i="8"/>
  <c r="E28" i="11" l="1"/>
  <c r="B28" i="11"/>
  <c r="A28" i="11"/>
  <c r="C29" i="11"/>
  <c r="A16" i="8"/>
  <c r="C17" i="8"/>
  <c r="B16" i="8"/>
  <c r="E16" i="8"/>
  <c r="E29" i="11" l="1"/>
  <c r="B29" i="11"/>
  <c r="A29" i="11"/>
  <c r="P31" i="10"/>
  <c r="I31" i="10" s="1"/>
  <c r="J31" i="10" s="1"/>
  <c r="A17" i="8"/>
  <c r="B17" i="8"/>
  <c r="C18" i="8"/>
  <c r="E17" i="8"/>
  <c r="C19" i="8" l="1"/>
  <c r="E18" i="8"/>
  <c r="A18" i="8"/>
  <c r="B18" i="8"/>
  <c r="C20" i="8" l="1"/>
  <c r="E19" i="8"/>
  <c r="A19" i="8"/>
  <c r="B19" i="8"/>
  <c r="E20" i="8" l="1"/>
  <c r="C21" i="8"/>
  <c r="A20" i="8"/>
  <c r="B20" i="8"/>
  <c r="E21" i="8" l="1"/>
  <c r="C22" i="8"/>
  <c r="B21" i="8"/>
  <c r="A21" i="8"/>
  <c r="E22" i="8" l="1"/>
  <c r="C23" i="8"/>
  <c r="B22" i="8"/>
  <c r="A22" i="8"/>
  <c r="A23" i="8" l="1"/>
  <c r="C24" i="8"/>
  <c r="E23" i="8"/>
  <c r="B23" i="8"/>
  <c r="A24" i="8" l="1"/>
  <c r="C25" i="8"/>
  <c r="E24" i="8"/>
  <c r="B24" i="8"/>
  <c r="C26" i="8" l="1"/>
  <c r="E25" i="8"/>
  <c r="A25" i="8"/>
  <c r="B25" i="8"/>
  <c r="C27" i="8" l="1"/>
  <c r="E26" i="8"/>
  <c r="B26" i="8"/>
  <c r="A26" i="8"/>
  <c r="C28" i="8" l="1"/>
  <c r="E27" i="8"/>
  <c r="B27" i="8"/>
  <c r="A27" i="8"/>
  <c r="E28" i="8" l="1"/>
  <c r="C29" i="8"/>
  <c r="A28" i="8"/>
  <c r="B28" i="8"/>
  <c r="E29" i="8" l="1"/>
  <c r="C30" i="8"/>
  <c r="A29" i="8"/>
  <c r="B29" i="8"/>
  <c r="E30" i="8" l="1"/>
  <c r="C31" i="8"/>
  <c r="A30" i="8"/>
  <c r="B30" i="8"/>
  <c r="E31" i="8" l="1"/>
  <c r="C32" i="8"/>
  <c r="B31" i="8"/>
  <c r="A31" i="8"/>
  <c r="C33" i="8" l="1"/>
  <c r="E32" i="8"/>
  <c r="A32" i="8"/>
  <c r="B32" i="8"/>
  <c r="C34" i="8" l="1"/>
  <c r="A33" i="8"/>
  <c r="B33" i="8"/>
  <c r="E33" i="8"/>
  <c r="C35" i="8" l="1"/>
  <c r="E34" i="8"/>
  <c r="B34" i="8"/>
  <c r="A34" i="8"/>
  <c r="C36" i="8" l="1"/>
  <c r="E35" i="8"/>
  <c r="A35" i="8"/>
  <c r="B35" i="8"/>
  <c r="A36" i="8" l="1"/>
  <c r="E36" i="8"/>
  <c r="B36" i="8"/>
  <c r="C37" i="8"/>
  <c r="E37" i="8" l="1"/>
  <c r="C38" i="8"/>
  <c r="B37" i="8"/>
  <c r="A37" i="8"/>
  <c r="E38" i="8" l="1"/>
  <c r="C39" i="8"/>
  <c r="A38" i="8"/>
  <c r="B38" i="8"/>
  <c r="E39" i="8" l="1"/>
  <c r="A39" i="8"/>
  <c r="B39" i="8"/>
  <c r="C40" i="8"/>
  <c r="C41" i="8" l="1"/>
  <c r="E40" i="8"/>
  <c r="B40" i="8"/>
  <c r="A40" i="8"/>
  <c r="C42" i="8" l="1"/>
  <c r="E41" i="8"/>
  <c r="A41" i="8"/>
  <c r="B41" i="8"/>
  <c r="A42" i="8" l="1"/>
  <c r="B42" i="8"/>
  <c r="E42" i="8"/>
</calcChain>
</file>

<file path=xl/sharedStrings.xml><?xml version="1.0" encoding="utf-8"?>
<sst xmlns="http://schemas.openxmlformats.org/spreadsheetml/2006/main" count="221" uniqueCount="35">
  <si>
    <t>工事名</t>
    <rPh sb="0" eb="2">
      <t>コウジ</t>
    </rPh>
    <rPh sb="2" eb="3">
      <t>メイ</t>
    </rPh>
    <phoneticPr fontId="1"/>
  </si>
  <si>
    <t>工期</t>
    <rPh sb="0" eb="2">
      <t>コウキ</t>
    </rPh>
    <phoneticPr fontId="1"/>
  </si>
  <si>
    <t>対象日数</t>
    <rPh sb="0" eb="2">
      <t>タイショウ</t>
    </rPh>
    <rPh sb="2" eb="4">
      <t>ニッスウ</t>
    </rPh>
    <phoneticPr fontId="1"/>
  </si>
  <si>
    <t>現場閉所
日数</t>
    <rPh sb="0" eb="2">
      <t>ゲンバ</t>
    </rPh>
    <rPh sb="2" eb="4">
      <t>ヘイショ</t>
    </rPh>
    <rPh sb="5" eb="7">
      <t>ニッスウ</t>
    </rPh>
    <phoneticPr fontId="1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</si>
  <si>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7"/>
  </si>
  <si>
    <t>～</t>
    <phoneticPr fontId="7"/>
  </si>
  <si>
    <t>備考</t>
    <rPh sb="0" eb="2">
      <t>ビコウ</t>
    </rPh>
    <phoneticPr fontId="7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</si>
  <si>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1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</si>
  <si>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1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</si>
  <si>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7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</si>
  <si>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</si>
  <si>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</si>
  <si>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</si>
  <si>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工事場所</t>
    <rPh sb="0" eb="2">
      <t>コウジ</t>
    </rPh>
    <rPh sb="2" eb="4">
      <t>バショ</t>
    </rPh>
    <phoneticPr fontId="1"/>
  </si>
  <si>
    <t>※直前の土曜日</t>
    <rPh sb="1" eb="3">
      <t>チョクゼン</t>
    </rPh>
    <rPh sb="4" eb="7">
      <t>ドヨウビ</t>
    </rPh>
    <phoneticPr fontId="7"/>
  </si>
  <si>
    <t>現場着手日</t>
    <phoneticPr fontId="1"/>
  </si>
  <si>
    <t>現場完成日</t>
    <phoneticPr fontId="1"/>
  </si>
  <si>
    <t>川越市週休２日制適用工事要領（建築工事）</t>
    <phoneticPr fontId="1"/>
  </si>
  <si>
    <t>　</t>
    <phoneticPr fontId="1"/>
  </si>
  <si>
    <t>受注者名</t>
    <rPh sb="0" eb="3">
      <t>ジュチュウシャ</t>
    </rPh>
    <rPh sb="3" eb="4">
      <t>メイ</t>
    </rPh>
    <phoneticPr fontId="1"/>
  </si>
  <si>
    <t>現場完成日</t>
    <rPh sb="2" eb="4">
      <t>カンセイ</t>
    </rPh>
    <phoneticPr fontId="1"/>
  </si>
  <si>
    <t>現場閉所実績報告書</t>
    <phoneticPr fontId="7"/>
  </si>
  <si>
    <t>（様式第１号）</t>
    <phoneticPr fontId="1"/>
  </si>
  <si>
    <t>　＜週休２日制適用工事（現場閉所型）【完全週休２日】＞</t>
    <rPh sb="7" eb="9">
      <t>テキヨウ</t>
    </rPh>
    <rPh sb="9" eb="11">
      <t>コウジ</t>
    </rPh>
    <rPh sb="12" eb="14">
      <t>ゲンバ</t>
    </rPh>
    <rPh sb="14" eb="16">
      <t>ヘイショ</t>
    </rPh>
    <rPh sb="16" eb="17">
      <t>ガタ</t>
    </rPh>
    <rPh sb="19" eb="21">
      <t>カンゼン</t>
    </rPh>
    <phoneticPr fontId="1"/>
  </si>
  <si>
    <t>　＜週休２日制適用工事（現場閉所型）【月単位の週休２日】＞</t>
    <rPh sb="7" eb="9">
      <t>テキヨウ</t>
    </rPh>
    <rPh sb="9" eb="11">
      <t>コウジ</t>
    </rPh>
    <rPh sb="12" eb="14">
      <t>ゲンバ</t>
    </rPh>
    <rPh sb="14" eb="16">
      <t>ヘイショ</t>
    </rPh>
    <rPh sb="16" eb="17">
      <t>ガタ</t>
    </rPh>
    <rPh sb="19" eb="22">
      <t>ツキタンイ</t>
    </rPh>
    <rPh sb="23" eb="25">
      <t>シュウキュウ</t>
    </rPh>
    <rPh sb="26" eb="27">
      <t>ニチ</t>
    </rPh>
    <phoneticPr fontId="1"/>
  </si>
  <si>
    <t>月単位
週休２日判定</t>
    <rPh sb="0" eb="3">
      <t>ツキタンイ</t>
    </rPh>
    <rPh sb="4" eb="6">
      <t>シュウキュウ</t>
    </rPh>
    <rPh sb="7" eb="8">
      <t>ニチ</t>
    </rPh>
    <rPh sb="8" eb="10">
      <t>ハンテイ</t>
    </rPh>
    <phoneticPr fontId="1"/>
  </si>
  <si>
    <t>土日の
合計日数</t>
    <rPh sb="0" eb="2">
      <t>ドニチ</t>
    </rPh>
    <rPh sb="4" eb="6">
      <t>ゴウケイ</t>
    </rPh>
    <rPh sb="6" eb="8">
      <t>ニッスウ</t>
    </rPh>
    <phoneticPr fontId="1"/>
  </si>
  <si>
    <t>現場閉所率
(28.5%以上)</t>
    <rPh sb="0" eb="2">
      <t>ゲンバ</t>
    </rPh>
    <rPh sb="2" eb="5">
      <t>ヘイショリツ</t>
    </rPh>
    <rPh sb="12" eb="14">
      <t>イジョウ</t>
    </rPh>
    <phoneticPr fontId="1"/>
  </si>
  <si>
    <t>達成状況</t>
    <phoneticPr fontId="7"/>
  </si>
  <si>
    <t>○○工事</t>
    <phoneticPr fontId="1"/>
  </si>
  <si>
    <t>○○建設株式会社</t>
    <phoneticPr fontId="1"/>
  </si>
  <si>
    <t>川越市○○町一丁目２番地３</t>
    <rPh sb="0" eb="3">
      <t>カワゴエシ</t>
    </rPh>
    <rPh sb="5" eb="6">
      <t>マチ</t>
    </rPh>
    <rPh sb="6" eb="9">
      <t>イチチョウメ</t>
    </rPh>
    <rPh sb="10" eb="12">
      <t>バンチ</t>
    </rPh>
    <phoneticPr fontId="1"/>
  </si>
  <si>
    <t>令和８年５月１２日から令和８年９月３０日まで</t>
    <phoneticPr fontId="1"/>
  </si>
  <si>
    <t>夏季休暇（8/12～8/14）</t>
    <rPh sb="0" eb="4">
      <t>カキキュウカ</t>
    </rPh>
    <phoneticPr fontId="1"/>
  </si>
  <si>
    <t>夏季休暇（8/12～8/14）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</si>
</sst>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General&quot;週目&quot;"/>
    <numFmt numFmtId="178" formatCode="General&quot;月&quot;"/>
    <numFmt numFmtId="179" formatCode="m&quot;月&quot;d&quot;日&quot;;@"/>
    <numFmt numFmtId="180" formatCode="[$-F800]dddd\,\ mmmm\ dd\,\ yyyy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/>
  </cellStyleXfs>
  <cellXfs count="49">
    <xf numFmtId="0" fontId="0" fillId="0" borderId="0" xfId="0">
      <alignment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0" fontId="8" fillId="0" borderId="0" xfId="2" applyFont="1" applyAlignment="1">
      <alignment shrinkToFit="1"/>
    </xf>
    <xf numFmtId="14" fontId="8" fillId="0" borderId="0" xfId="2" applyNumberFormat="1" applyFont="1"/>
    <xf numFmtId="0" fontId="8" fillId="0" borderId="4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shrinkToFit="1"/>
    </xf>
    <xf numFmtId="178" fontId="8" fillId="0" borderId="3" xfId="2" applyNumberFormat="1" applyFont="1" applyBorder="1" applyAlignment="1">
      <alignment horizontal="right" vertical="center"/>
    </xf>
    <xf numFmtId="177" fontId="8" fillId="0" borderId="5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Alignment="1">
      <alignment horizontal="right"/>
    </xf>
    <xf numFmtId="179" fontId="8" fillId="0" borderId="3" xfId="2" applyNumberFormat="1" applyFont="1" applyBorder="1" applyAlignment="1">
      <alignment horizontal="center" vertical="center"/>
    </xf>
    <xf numFmtId="179" fontId="8" fillId="0" borderId="4" xfId="2" applyNumberFormat="1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0" fontId="8" fillId="3" borderId="6" xfId="2" applyFont="1" applyFill="1" applyBorder="1" applyAlignment="1">
      <alignment horizontal="center" shrinkToFit="1"/>
    </xf>
    <xf numFmtId="0" fontId="8" fillId="3" borderId="6" xfId="2" applyFont="1" applyFill="1" applyBorder="1" applyAlignment="1">
      <alignment shrinkToFit="1"/>
    </xf>
    <xf numFmtId="0" fontId="8" fillId="3" borderId="4" xfId="2" applyFont="1" applyFill="1" applyBorder="1" applyAlignment="1">
      <alignment horizontal="center" shrinkToFit="1"/>
    </xf>
    <xf numFmtId="0" fontId="8" fillId="3" borderId="4" xfId="2" applyFont="1" applyFill="1" applyBorder="1" applyAlignment="1">
      <alignment shrinkToFit="1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176" fontId="8" fillId="0" borderId="4" xfId="1" applyNumberFormat="1" applyFont="1" applyFill="1" applyBorder="1" applyAlignment="1">
      <alignment horizontal="center" vertical="center"/>
    </xf>
    <xf numFmtId="176" fontId="8" fillId="0" borderId="5" xfId="1" applyNumberFormat="1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right" vertical="center"/>
    </xf>
    <xf numFmtId="0" fontId="6" fillId="3" borderId="4" xfId="2" applyFont="1" applyFill="1" applyBorder="1" applyAlignment="1">
      <alignment horizontal="right" vertical="center"/>
    </xf>
    <xf numFmtId="0" fontId="8" fillId="3" borderId="6" xfId="2" applyFont="1" applyFill="1" applyBorder="1" applyAlignment="1">
      <alignment horizontal="left" vertical="center"/>
    </xf>
    <xf numFmtId="0" fontId="8" fillId="3" borderId="2" xfId="2" applyFont="1" applyFill="1" applyBorder="1" applyAlignment="1">
      <alignment horizontal="left" vertical="center" shrinkToFit="1"/>
    </xf>
    <xf numFmtId="0" fontId="8" fillId="3" borderId="4" xfId="2" applyFont="1" applyFill="1" applyBorder="1" applyAlignment="1">
      <alignment horizontal="left" vertical="center"/>
    </xf>
    <xf numFmtId="0" fontId="8" fillId="3" borderId="4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right" vertical="center" shrinkToFit="1"/>
    </xf>
    <xf numFmtId="180" fontId="8" fillId="3" borderId="13" xfId="2" applyNumberFormat="1" applyFont="1" applyFill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6" xfId="2" xr:uid="{41A9E254-98B4-4C5D-99DE-8DE986F6D111}"/>
  </cellStyles>
  <dxfs count="0"/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228600</xdr:colOff>
      <xdr:row>1</xdr:row>
      <xdr:rowOff>9524</xdr:rowOff>
    </xdr:from>
    <xdr:ext cx="1552576" cy="5048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5DD958-7A37-A8C1-1468-71BE3B9C6B1E}"/>
            </a:ext>
          </a:extLst>
        </xdr:cNvPr>
        <xdr:cNvSpPr txBox="1"/>
      </xdr:nvSpPr>
      <xdr:spPr>
        <a:xfrm>
          <a:off x="4114800" y="180974"/>
          <a:ext cx="1552576" cy="50482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200" b="1">
              <a:solidFill>
                <a:schemeClr val="bg1"/>
              </a:solidFill>
              <a:latin typeface="+mn-lt"/>
              <a:ea typeface="+mn-ea"/>
              <a:cs typeface="+mn-cs"/>
            </a:rPr>
            <a:t>着色されたセルに</a:t>
          </a:r>
          <a:endParaRPr kumimoji="1" lang="en-US" altLang="ja-JP" sz="1200" b="1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ctr"/>
          <a:r>
            <a:rPr kumimoji="1" lang="ja-JP" altLang="en-US" sz="1200" b="1">
              <a:solidFill>
                <a:schemeClr val="bg1"/>
              </a:solidFill>
              <a:latin typeface="+mn-lt"/>
              <a:ea typeface="+mn-ea"/>
              <a:cs typeface="+mn-cs"/>
            </a:rPr>
            <a:t>入力してください</a:t>
          </a:r>
        </a:p>
      </xdr:txBody>
    </xdr:sp>
    <xdr:clientData/>
  </xdr:oneCellAnchor>
  <xdr:oneCellAnchor>
    <xdr:from>
      <xdr:col>1</xdr:col>
      <xdr:colOff>28576</xdr:colOff>
      <xdr:row>32</xdr:row>
      <xdr:rowOff>85725</xdr:rowOff>
    </xdr:from>
    <xdr:ext cx="4076700" cy="52387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BD4C2F3-E402-4BA3-8431-FBECADC4965E}"/>
            </a:ext>
          </a:extLst>
        </xdr:cNvPr>
        <xdr:cNvSpPr txBox="1"/>
      </xdr:nvSpPr>
      <xdr:spPr>
        <a:xfrm>
          <a:off x="704851" y="6591300"/>
          <a:ext cx="4076700" cy="52387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bg1"/>
              </a:solidFill>
              <a:latin typeface="+mn-lt"/>
              <a:ea typeface="+mn-ea"/>
              <a:cs typeface="+mn-cs"/>
            </a:rPr>
            <a:t>最終週以降が表示される場合は、不要な行を削除してください。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kumimoji="1" lang="ja-JP" altLang="en-US" sz="1100" b="1">
              <a:solidFill>
                <a:schemeClr val="bg1"/>
              </a:solidFill>
              <a:latin typeface="+mn-lt"/>
              <a:ea typeface="+mn-ea"/>
              <a:cs typeface="+mn-cs"/>
            </a:rPr>
            <a:t>また、不足する場合は行の追加を行ってください。</a:t>
          </a:r>
        </a:p>
      </xdr:txBody>
    </xdr:sp>
    <xdr:clientData/>
  </xdr:oneCellAnchor>
  <xdr:oneCellAnchor>
    <xdr:from>
      <xdr:col>5</xdr:col>
      <xdr:colOff>323849</xdr:colOff>
      <xdr:row>14</xdr:row>
      <xdr:rowOff>47625</xdr:rowOff>
    </xdr:from>
    <xdr:ext cx="4200525" cy="50482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BF545B9-16CA-4A27-ABBE-A42DD362E306}"/>
            </a:ext>
          </a:extLst>
        </xdr:cNvPr>
        <xdr:cNvSpPr txBox="1"/>
      </xdr:nvSpPr>
      <xdr:spPr>
        <a:xfrm>
          <a:off x="4210049" y="2933700"/>
          <a:ext cx="4200525" cy="50482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最初の週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については、</a:t>
          </a:r>
          <a:r>
            <a:rPr kumimoji="1" lang="ja-JP" altLang="en-US" sz="1100" b="1">
              <a:solidFill>
                <a:schemeClr val="bg1"/>
              </a:solidFill>
              <a:latin typeface="+mn-lt"/>
              <a:ea typeface="+mn-ea"/>
              <a:cs typeface="+mn-cs"/>
            </a:rPr>
            <a:t>現場着手日が平日の場合、土日合計日数は０日になりますので、現場閉所日が０日でも判定は〇になります。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285750</xdr:colOff>
      <xdr:row>8</xdr:row>
      <xdr:rowOff>76200</xdr:rowOff>
    </xdr:from>
    <xdr:ext cx="3343275" cy="22860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1BA5E36-172B-44D6-A1E2-9A0ABCD77B39}"/>
            </a:ext>
          </a:extLst>
        </xdr:cNvPr>
        <xdr:cNvSpPr txBox="1"/>
      </xdr:nvSpPr>
      <xdr:spPr>
        <a:xfrm>
          <a:off x="285750" y="1704975"/>
          <a:ext cx="3343275" cy="228600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建築工事における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は、土曜日から金曜日までです。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8</xdr:col>
      <xdr:colOff>361950</xdr:colOff>
      <xdr:row>24</xdr:row>
      <xdr:rowOff>38099</xdr:rowOff>
    </xdr:from>
    <xdr:ext cx="2962275" cy="504826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E2731EA-E02D-4D40-93FD-2D2D5E49F88E}"/>
            </a:ext>
          </a:extLst>
        </xdr:cNvPr>
        <xdr:cNvSpPr txBox="1"/>
      </xdr:nvSpPr>
      <xdr:spPr>
        <a:xfrm>
          <a:off x="6819900" y="5019674"/>
          <a:ext cx="2962275" cy="504826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夏季休暇（最大３日間）は対象期間外になり、対象日数及び現場閉所日数にカウントしません。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5</xdr:col>
      <xdr:colOff>323850</xdr:colOff>
      <xdr:row>22</xdr:row>
      <xdr:rowOff>9525</xdr:rowOff>
    </xdr:from>
    <xdr:to>
      <xdr:col>5</xdr:col>
      <xdr:colOff>533400</xdr:colOff>
      <xdr:row>23</xdr:row>
      <xdr:rowOff>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89814E44-9F37-674D-9A61-234235CF531D}"/>
            </a:ext>
          </a:extLst>
        </xdr:cNvPr>
        <xdr:cNvSpPr/>
      </xdr:nvSpPr>
      <xdr:spPr>
        <a:xfrm>
          <a:off x="4210050" y="4572000"/>
          <a:ext cx="209550" cy="2000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323850</xdr:colOff>
      <xdr:row>22</xdr:row>
      <xdr:rowOff>19050</xdr:rowOff>
    </xdr:from>
    <xdr:to>
      <xdr:col>7</xdr:col>
      <xdr:colOff>533400</xdr:colOff>
      <xdr:row>23</xdr:row>
      <xdr:rowOff>9525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1CEDA298-8713-491E-9FFC-7B45CE0B506C}"/>
            </a:ext>
          </a:extLst>
        </xdr:cNvPr>
        <xdr:cNvSpPr/>
      </xdr:nvSpPr>
      <xdr:spPr>
        <a:xfrm>
          <a:off x="5924550" y="4581525"/>
          <a:ext cx="209550" cy="2000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1047749</xdr:colOff>
      <xdr:row>11</xdr:row>
      <xdr:rowOff>9525</xdr:rowOff>
    </xdr:from>
    <xdr:to>
      <xdr:col>10</xdr:col>
      <xdr:colOff>9525</xdr:colOff>
      <xdr:row>12</xdr:row>
      <xdr:rowOff>9525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DBA6BB59-89B4-3968-24A4-4424291FE2EC}"/>
            </a:ext>
          </a:extLst>
        </xdr:cNvPr>
        <xdr:cNvSpPr/>
      </xdr:nvSpPr>
      <xdr:spPr>
        <a:xfrm>
          <a:off x="3876674" y="2266950"/>
          <a:ext cx="4305301" cy="209550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623887</xdr:colOff>
      <xdr:row>12</xdr:row>
      <xdr:rowOff>28578</xdr:rowOff>
    </xdr:from>
    <xdr:to>
      <xdr:col>5</xdr:col>
      <xdr:colOff>809624</xdr:colOff>
      <xdr:row>14</xdr:row>
      <xdr:rowOff>90489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61583BBB-BA52-2B21-9A99-64B75C0FCD3D}"/>
            </a:ext>
          </a:extLst>
        </xdr:cNvPr>
        <xdr:cNvSpPr/>
      </xdr:nvSpPr>
      <xdr:spPr>
        <a:xfrm rot="16200000">
          <a:off x="4362450" y="2643190"/>
          <a:ext cx="481011" cy="185737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21</xdr:row>
      <xdr:rowOff>209549</xdr:rowOff>
    </xdr:from>
    <xdr:to>
      <xdr:col>11</xdr:col>
      <xdr:colOff>0</xdr:colOff>
      <xdr:row>23</xdr:row>
      <xdr:rowOff>9524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F3B1CC8B-3148-4BA1-849B-86D2FFBC8C1C}"/>
            </a:ext>
          </a:extLst>
        </xdr:cNvPr>
        <xdr:cNvSpPr/>
      </xdr:nvSpPr>
      <xdr:spPr>
        <a:xfrm>
          <a:off x="8172450" y="4562474"/>
          <a:ext cx="1704975" cy="219075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571500</xdr:colOff>
      <xdr:row>2</xdr:row>
      <xdr:rowOff>28575</xdr:rowOff>
    </xdr:from>
    <xdr:ext cx="3638551" cy="20002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D743B84-8135-4B8E-88AE-77B7B4951845}"/>
            </a:ext>
          </a:extLst>
        </xdr:cNvPr>
        <xdr:cNvSpPr txBox="1"/>
      </xdr:nvSpPr>
      <xdr:spPr>
        <a:xfrm>
          <a:off x="6172200" y="419100"/>
          <a:ext cx="3638551" cy="20002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現場着手日を入力すると、対象期間の週が表示されます。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4</xdr:col>
      <xdr:colOff>82200</xdr:colOff>
      <xdr:row>7</xdr:row>
      <xdr:rowOff>90670</xdr:rowOff>
    </xdr:from>
    <xdr:to>
      <xdr:col>9</xdr:col>
      <xdr:colOff>131925</xdr:colOff>
      <xdr:row>7</xdr:row>
      <xdr:rowOff>198670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F3E69B59-1DAD-4EFE-8E03-D88805231ECF}"/>
            </a:ext>
          </a:extLst>
        </xdr:cNvPr>
        <xdr:cNvSpPr/>
      </xdr:nvSpPr>
      <xdr:spPr>
        <a:xfrm rot="9803117">
          <a:off x="2911125" y="1509895"/>
          <a:ext cx="4536000" cy="108000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847725</xdr:colOff>
      <xdr:row>4</xdr:row>
      <xdr:rowOff>0</xdr:rowOff>
    </xdr:from>
    <xdr:to>
      <xdr:col>10</xdr:col>
      <xdr:colOff>1695450</xdr:colOff>
      <xdr:row>5</xdr:row>
      <xdr:rowOff>9525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C4EAD8FD-68E4-4EB2-A611-988C81AFA9D5}"/>
            </a:ext>
          </a:extLst>
        </xdr:cNvPr>
        <xdr:cNvSpPr/>
      </xdr:nvSpPr>
      <xdr:spPr>
        <a:xfrm>
          <a:off x="8162925" y="790575"/>
          <a:ext cx="1704975" cy="219075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152402</xdr:colOff>
      <xdr:row>29</xdr:row>
      <xdr:rowOff>100575</xdr:rowOff>
    </xdr:from>
    <xdr:to>
      <xdr:col>1</xdr:col>
      <xdr:colOff>338139</xdr:colOff>
      <xdr:row>32</xdr:row>
      <xdr:rowOff>128325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42F0C8A4-541A-4BB2-B880-EF94872453F5}"/>
            </a:ext>
          </a:extLst>
        </xdr:cNvPr>
        <xdr:cNvSpPr/>
      </xdr:nvSpPr>
      <xdr:spPr>
        <a:xfrm rot="16200000">
          <a:off x="669546" y="6289031"/>
          <a:ext cx="504000" cy="185737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752475</xdr:colOff>
      <xdr:row>3</xdr:row>
      <xdr:rowOff>45526</xdr:rowOff>
    </xdr:from>
    <xdr:to>
      <xdr:col>10</xdr:col>
      <xdr:colOff>938212</xdr:colOff>
      <xdr:row>3</xdr:row>
      <xdr:rowOff>189526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C1E318B8-5A48-4563-BEFA-504EB1D95DE6}"/>
            </a:ext>
          </a:extLst>
        </xdr:cNvPr>
        <xdr:cNvSpPr/>
      </xdr:nvSpPr>
      <xdr:spPr>
        <a:xfrm rot="5400000">
          <a:off x="8945794" y="615207"/>
          <a:ext cx="144000" cy="185737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23</xdr:row>
      <xdr:rowOff>21150</xdr:rowOff>
    </xdr:from>
    <xdr:to>
      <xdr:col>10</xdr:col>
      <xdr:colOff>243243</xdr:colOff>
      <xdr:row>24</xdr:row>
      <xdr:rowOff>27600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42B6A1F7-03FD-4786-B617-1C1BEC4DB362}"/>
            </a:ext>
          </a:extLst>
        </xdr:cNvPr>
        <xdr:cNvSpPr/>
      </xdr:nvSpPr>
      <xdr:spPr>
        <a:xfrm rot="16200000">
          <a:off x="8228934" y="4822416"/>
          <a:ext cx="216000" cy="157518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1</xdr:row>
      <xdr:rowOff>9525</xdr:rowOff>
    </xdr:from>
    <xdr:ext cx="1552576" cy="5048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999F40-6070-4DBD-88C6-184F81E03D44}"/>
            </a:ext>
          </a:extLst>
        </xdr:cNvPr>
        <xdr:cNvSpPr txBox="1"/>
      </xdr:nvSpPr>
      <xdr:spPr>
        <a:xfrm>
          <a:off x="4305300" y="180975"/>
          <a:ext cx="1552576" cy="50482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200" b="1">
              <a:solidFill>
                <a:schemeClr val="bg1"/>
              </a:solidFill>
              <a:latin typeface="+mn-lt"/>
              <a:ea typeface="+mn-ea"/>
              <a:cs typeface="+mn-cs"/>
            </a:rPr>
            <a:t>着色されたセルに</a:t>
          </a:r>
          <a:endParaRPr kumimoji="1" lang="en-US" altLang="ja-JP" sz="1200" b="1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ctr"/>
          <a:r>
            <a:rPr kumimoji="1" lang="ja-JP" altLang="en-US" sz="1200" b="1">
              <a:solidFill>
                <a:schemeClr val="bg1"/>
              </a:solidFill>
              <a:latin typeface="+mn-lt"/>
              <a:ea typeface="+mn-ea"/>
              <a:cs typeface="+mn-cs"/>
            </a:rPr>
            <a:t>入力してください</a:t>
          </a:r>
        </a:p>
      </xdr:txBody>
    </xdr:sp>
    <xdr:clientData/>
  </xdr:oneCellAnchor>
  <xdr:oneCellAnchor>
    <xdr:from>
      <xdr:col>9</xdr:col>
      <xdr:colOff>180975</xdr:colOff>
      <xdr:row>15</xdr:row>
      <xdr:rowOff>180975</xdr:rowOff>
    </xdr:from>
    <xdr:ext cx="2962275" cy="50482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AB153E-24F2-4ABE-A6CD-8C68130E3D3A}"/>
            </a:ext>
          </a:extLst>
        </xdr:cNvPr>
        <xdr:cNvSpPr txBox="1"/>
      </xdr:nvSpPr>
      <xdr:spPr>
        <a:xfrm>
          <a:off x="6953250" y="3276600"/>
          <a:ext cx="2962275" cy="504826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夏季休暇（最大３日間）は対象期間外になり、対象日数及び現場閉所日数にカウントしません。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9</xdr:col>
      <xdr:colOff>0</xdr:colOff>
      <xdr:row>14</xdr:row>
      <xdr:rowOff>9525</xdr:rowOff>
    </xdr:from>
    <xdr:to>
      <xdr:col>10</xdr:col>
      <xdr:colOff>704850</xdr:colOff>
      <xdr:row>15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D497510-07E2-4BCA-AAF3-CF5BC9DCF668}"/>
            </a:ext>
          </a:extLst>
        </xdr:cNvPr>
        <xdr:cNvSpPr/>
      </xdr:nvSpPr>
      <xdr:spPr>
        <a:xfrm>
          <a:off x="6772275" y="2895600"/>
          <a:ext cx="1552575" cy="200025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304800</xdr:colOff>
      <xdr:row>14</xdr:row>
      <xdr:rowOff>19050</xdr:rowOff>
    </xdr:from>
    <xdr:to>
      <xdr:col>4</xdr:col>
      <xdr:colOff>514350</xdr:colOff>
      <xdr:row>15</xdr:row>
      <xdr:rowOff>9525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96ED7A0-3CDB-40E8-919E-B0C35505B294}"/>
            </a:ext>
          </a:extLst>
        </xdr:cNvPr>
        <xdr:cNvSpPr/>
      </xdr:nvSpPr>
      <xdr:spPr>
        <a:xfrm>
          <a:off x="2838450" y="2905125"/>
          <a:ext cx="209550" cy="2000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314325</xdr:colOff>
      <xdr:row>14</xdr:row>
      <xdr:rowOff>19050</xdr:rowOff>
    </xdr:from>
    <xdr:to>
      <xdr:col>6</xdr:col>
      <xdr:colOff>523875</xdr:colOff>
      <xdr:row>15</xdr:row>
      <xdr:rowOff>9525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C4AFC42-8A62-43EF-9A32-478BA2221C55}"/>
            </a:ext>
          </a:extLst>
        </xdr:cNvPr>
        <xdr:cNvSpPr/>
      </xdr:nvSpPr>
      <xdr:spPr>
        <a:xfrm>
          <a:off x="4543425" y="2905125"/>
          <a:ext cx="209550" cy="2000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152400</xdr:colOff>
      <xdr:row>9</xdr:row>
      <xdr:rowOff>171450</xdr:rowOff>
    </xdr:from>
    <xdr:ext cx="3143250" cy="67627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6060944-CE2F-475D-9642-4081346AAFAB}"/>
            </a:ext>
          </a:extLst>
        </xdr:cNvPr>
        <xdr:cNvSpPr txBox="1"/>
      </xdr:nvSpPr>
      <xdr:spPr>
        <a:xfrm>
          <a:off x="6924675" y="2009775"/>
          <a:ext cx="3143250" cy="67627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現場閉所率が２８．５％未満であっても、その月の</a:t>
          </a:r>
          <a:r>
            <a:rPr kumimoji="1" lang="ja-JP" altLang="en-US" sz="1100" b="1">
              <a:solidFill>
                <a:schemeClr val="bg1"/>
              </a:solidFill>
              <a:latin typeface="+mn-lt"/>
              <a:ea typeface="+mn-ea"/>
              <a:cs typeface="+mn-cs"/>
            </a:rPr>
            <a:t>土日合計日数以上に現場閉所している場合、月単位の週休２日は達成になります。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9</xdr:col>
      <xdr:colOff>28623</xdr:colOff>
      <xdr:row>12</xdr:row>
      <xdr:rowOff>25100</xdr:rowOff>
    </xdr:from>
    <xdr:to>
      <xdr:col>9</xdr:col>
      <xdr:colOff>208623</xdr:colOff>
      <xdr:row>12</xdr:row>
      <xdr:rowOff>182618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531A2517-2F80-4538-8649-72ECBEBE611C}"/>
            </a:ext>
          </a:extLst>
        </xdr:cNvPr>
        <xdr:cNvSpPr/>
      </xdr:nvSpPr>
      <xdr:spPr>
        <a:xfrm rot="10800000">
          <a:off x="6800898" y="2492075"/>
          <a:ext cx="180000" cy="157518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409575</xdr:colOff>
      <xdr:row>12</xdr:row>
      <xdr:rowOff>1</xdr:rowOff>
    </xdr:from>
    <xdr:to>
      <xdr:col>9</xdr:col>
      <xdr:colOff>9525</xdr:colOff>
      <xdr:row>13</xdr:row>
      <xdr:rowOff>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A52D172E-F9BE-4C6C-A149-C66CE109CD3E}"/>
            </a:ext>
          </a:extLst>
        </xdr:cNvPr>
        <xdr:cNvSpPr/>
      </xdr:nvSpPr>
      <xdr:spPr>
        <a:xfrm>
          <a:off x="2524125" y="2466976"/>
          <a:ext cx="4257675" cy="209550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200616</xdr:colOff>
      <xdr:row>15</xdr:row>
      <xdr:rowOff>27984</xdr:rowOff>
    </xdr:from>
    <xdr:to>
      <xdr:col>9</xdr:col>
      <xdr:colOff>358134</xdr:colOff>
      <xdr:row>15</xdr:row>
      <xdr:rowOff>207984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CDF557E9-1879-47B7-BCF9-854B0378AF7F}"/>
            </a:ext>
          </a:extLst>
        </xdr:cNvPr>
        <xdr:cNvSpPr/>
      </xdr:nvSpPr>
      <xdr:spPr>
        <a:xfrm rot="16200000">
          <a:off x="6961650" y="3134850"/>
          <a:ext cx="180000" cy="157518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F342-C481-4CBC-8E36-0C6ABB9D5545}">
  <dimension ref="A1:O60"/>
  <sheetViews>
    <sheetView tabSelected="1" view="pageBreakPreview" zoomScaleNormal="100" zoomScaleSheetLayoutView="100" workbookViewId="0">
      <pane ySplit="11" topLeftCell="A12" activePane="bottomLeft" state="frozen"/>
      <selection pane="bottomLeft" activeCell="K6" sqref="K6"/>
    </sheetView>
  </sheetViews>
  <sheetFormatPr defaultColWidth="10" defaultRowHeight="13.5" x14ac:dyDescent="0.15"/>
  <cols>
    <col min="1" max="2" width="8.875" style="2" customWidth="1"/>
    <col min="3" max="3" width="13.875" style="6" customWidth="1"/>
    <col min="4" max="4" width="5.5" style="2" customWidth="1"/>
    <col min="5" max="5" width="13.875" style="6" customWidth="1"/>
    <col min="6" max="10" width="11.25" style="6" customWidth="1"/>
    <col min="11" max="11" width="22.375" style="2" customWidth="1"/>
    <col min="12" max="13" width="9.75" style="2" customWidth="1"/>
    <col min="14" max="14" width="10.5" style="2" customWidth="1"/>
    <col min="15" max="15" width="16" style="2" customWidth="1"/>
    <col min="16" max="16" width="14.875" style="2" customWidth="1"/>
    <col min="17" max="17" width="12.75" style="2" customWidth="1"/>
    <col min="18" max="118" width="9.75" style="2" customWidth="1"/>
    <col min="119" max="16384" width="10" style="2"/>
  </cols>
  <sheetData>
    <row r="1" spans="1:15" x14ac:dyDescent="0.15">
      <c r="K1" s="13" t="s">
        <v>17</v>
      </c>
    </row>
    <row r="2" spans="1:15" ht="17.25" x14ac:dyDescent="0.15">
      <c r="A2" s="23" t="s">
        <v>21</v>
      </c>
      <c r="K2" s="13" t="s">
        <v>22</v>
      </c>
    </row>
    <row r="3" spans="1:15" ht="16.149999999999999" customHeight="1" x14ac:dyDescent="0.15">
      <c r="A3" s="1" t="s">
        <v>23</v>
      </c>
      <c r="E3" s="2"/>
      <c r="G3" s="6" t="s">
        <v>18</v>
      </c>
      <c r="I3" s="2"/>
      <c r="N3" s="13" t="s">
        <v>14</v>
      </c>
      <c r="O3" s="4">
        <f>K5-WEEKDAY(K5,1)</f>
        <v>46018</v>
      </c>
    </row>
    <row r="4" spans="1:15" ht="16.149999999999999" customHeight="1" thickBot="1" x14ac:dyDescent="0.2">
      <c r="I4" s="13"/>
    </row>
    <row r="5" spans="1:15" ht="16.5" customHeight="1" thickBot="1" x14ac:dyDescent="0.2">
      <c r="A5" s="34" t="s">
        <v>0</v>
      </c>
      <c r="B5" s="34"/>
      <c r="C5" s="28"/>
      <c r="D5" s="19"/>
      <c r="E5" s="18"/>
      <c r="F5" s="18"/>
      <c r="G5" s="18"/>
      <c r="H5" s="18"/>
      <c r="I5" s="7"/>
      <c r="J5" s="22" t="s">
        <v>15</v>
      </c>
      <c r="K5" s="33">
        <v>46023</v>
      </c>
    </row>
    <row r="6" spans="1:15" ht="16.5" customHeight="1" thickBot="1" x14ac:dyDescent="0.2">
      <c r="A6" s="35" t="s">
        <v>13</v>
      </c>
      <c r="B6" s="35"/>
      <c r="C6" s="28"/>
      <c r="D6" s="21"/>
      <c r="E6" s="20"/>
      <c r="F6" s="20"/>
      <c r="G6" s="20"/>
      <c r="H6" s="20"/>
      <c r="I6" s="7"/>
      <c r="J6" s="22" t="s">
        <v>20</v>
      </c>
      <c r="K6" s="33"/>
    </row>
    <row r="7" spans="1:15" ht="16.5" customHeight="1" x14ac:dyDescent="0.15">
      <c r="A7" s="35" t="s">
        <v>1</v>
      </c>
      <c r="B7" s="35"/>
      <c r="C7" s="28"/>
      <c r="D7" s="21"/>
      <c r="E7" s="20"/>
      <c r="F7" s="20"/>
      <c r="G7" s="20"/>
      <c r="H7" s="20"/>
      <c r="I7" s="7"/>
      <c r="J7" s="7"/>
      <c r="K7" s="3"/>
    </row>
    <row r="8" spans="1:15" ht="16.5" customHeight="1" x14ac:dyDescent="0.15">
      <c r="A8" s="35" t="s">
        <v>19</v>
      </c>
      <c r="B8" s="35"/>
      <c r="C8" s="28"/>
      <c r="D8" s="21"/>
      <c r="E8" s="20"/>
      <c r="F8" s="20"/>
      <c r="G8" s="20"/>
      <c r="H8" s="20"/>
      <c r="I8" s="7"/>
      <c r="J8" s="7"/>
      <c r="K8" s="3"/>
    </row>
    <row r="9" spans="1:15" ht="16.5" customHeight="1" x14ac:dyDescent="0.15">
      <c r="A9" s="1"/>
    </row>
    <row r="10" spans="1:15" ht="16.5" customHeight="1" x14ac:dyDescent="0.15">
      <c r="A10" s="38" t="s">
        <v>4</v>
      </c>
      <c r="B10" s="39"/>
      <c r="C10" s="39"/>
      <c r="D10" s="39"/>
      <c r="E10" s="40"/>
      <c r="F10" s="45" t="s">
        <v>2</v>
      </c>
      <c r="G10" s="47" t="s">
        <v>26</v>
      </c>
      <c r="H10" s="47" t="s">
        <v>3</v>
      </c>
      <c r="I10" s="47" t="s">
        <v>27</v>
      </c>
      <c r="J10" s="47" t="s">
        <v>7</v>
      </c>
      <c r="K10" s="36" t="s">
        <v>6</v>
      </c>
    </row>
    <row r="11" spans="1:15" ht="16.5" customHeight="1" x14ac:dyDescent="0.15">
      <c r="A11" s="41"/>
      <c r="B11" s="42"/>
      <c r="C11" s="42"/>
      <c r="D11" s="42"/>
      <c r="E11" s="43"/>
      <c r="F11" s="46"/>
      <c r="G11" s="47"/>
      <c r="H11" s="47"/>
      <c r="I11" s="47"/>
      <c r="J11" s="47"/>
      <c r="K11" s="37"/>
    </row>
    <row r="12" spans="1:15" ht="17.100000000000001" customHeight="1" x14ac:dyDescent="0.15">
      <c r="A12" s="8">
        <f t="shared" ref="A12:A42" si="0">MONTH(C12)</f>
        <v>12</v>
      </c>
      <c r="B12" s="9">
        <f t="shared" ref="B12:B42" si="1">WEEKNUM(C12,2)-WEEKNUM(DATE(YEAR(C12),MONTH(C12),1),2)+1</f>
        <v>4</v>
      </c>
      <c r="C12" s="14">
        <f>O3</f>
        <v>46018</v>
      </c>
      <c r="D12" s="5" t="s">
        <v>5</v>
      </c>
      <c r="E12" s="15">
        <f>C12+6</f>
        <v>46024</v>
      </c>
      <c r="F12" s="16"/>
      <c r="G12" s="16"/>
      <c r="H12" s="16"/>
      <c r="I12" s="11" t="str">
        <f>IF(F12=0,"",H12/F12)</f>
        <v/>
      </c>
      <c r="J12" s="10" t="str">
        <f>IF(F12="","",IF(I12&gt;=0.285,"○",IF(H12&gt;=G12,"○","×")))</f>
        <v/>
      </c>
      <c r="K12" s="29"/>
    </row>
    <row r="13" spans="1:15" ht="17.100000000000001" customHeight="1" x14ac:dyDescent="0.15">
      <c r="A13" s="8">
        <f t="shared" si="0"/>
        <v>1</v>
      </c>
      <c r="B13" s="9">
        <f t="shared" si="1"/>
        <v>1</v>
      </c>
      <c r="C13" s="14">
        <f>C12+7</f>
        <v>46025</v>
      </c>
      <c r="D13" s="5" t="s">
        <v>5</v>
      </c>
      <c r="E13" s="15">
        <f>C13+6</f>
        <v>46031</v>
      </c>
      <c r="F13" s="16"/>
      <c r="G13" s="16"/>
      <c r="H13" s="16"/>
      <c r="I13" s="11" t="str">
        <f t="shared" ref="I13:I42" si="2">IF(F13=0,"",H13/F13)</f>
        <v/>
      </c>
      <c r="J13" s="10" t="str">
        <f t="shared" ref="J13:J51" si="3">IF(F13="","",IF(I13&gt;=0.285,"○",IF(H13&gt;=G13,"○","×")))</f>
        <v/>
      </c>
      <c r="K13" s="29"/>
    </row>
    <row r="14" spans="1:15" ht="17.100000000000001" customHeight="1" x14ac:dyDescent="0.15">
      <c r="A14" s="8">
        <f t="shared" si="0"/>
        <v>1</v>
      </c>
      <c r="B14" s="9">
        <f t="shared" si="1"/>
        <v>2</v>
      </c>
      <c r="C14" s="14">
        <f t="shared" ref="C14:C51" si="4">C13+7</f>
        <v>46032</v>
      </c>
      <c r="D14" s="5" t="s">
        <v>5</v>
      </c>
      <c r="E14" s="15">
        <f>C14+6</f>
        <v>46038</v>
      </c>
      <c r="F14" s="16"/>
      <c r="G14" s="16"/>
      <c r="H14" s="16"/>
      <c r="I14" s="11" t="str">
        <f t="shared" si="2"/>
        <v/>
      </c>
      <c r="J14" s="10" t="str">
        <f>IF(F14="","",IF(I14&gt;=0.285,"○",IF(H14&gt;=G14,"○","×")))</f>
        <v/>
      </c>
      <c r="K14" s="29"/>
    </row>
    <row r="15" spans="1:15" ht="17.100000000000001" customHeight="1" x14ac:dyDescent="0.15">
      <c r="A15" s="8">
        <f t="shared" si="0"/>
        <v>1</v>
      </c>
      <c r="B15" s="9">
        <f t="shared" si="1"/>
        <v>3</v>
      </c>
      <c r="C15" s="14">
        <f t="shared" si="4"/>
        <v>46039</v>
      </c>
      <c r="D15" s="5" t="s">
        <v>5</v>
      </c>
      <c r="E15" s="15">
        <f t="shared" ref="E15:E42" si="5">C15+6</f>
        <v>46045</v>
      </c>
      <c r="F15" s="16"/>
      <c r="G15" s="16"/>
      <c r="H15" s="16"/>
      <c r="I15" s="11" t="str">
        <f t="shared" si="2"/>
        <v/>
      </c>
      <c r="J15" s="10" t="str">
        <f t="shared" si="3"/>
        <v/>
      </c>
      <c r="K15" s="29"/>
    </row>
    <row r="16" spans="1:15" ht="17.100000000000001" customHeight="1" x14ac:dyDescent="0.15">
      <c r="A16" s="8">
        <f t="shared" si="0"/>
        <v>1</v>
      </c>
      <c r="B16" s="9">
        <f t="shared" si="1"/>
        <v>4</v>
      </c>
      <c r="C16" s="14">
        <f t="shared" si="4"/>
        <v>46046</v>
      </c>
      <c r="D16" s="5" t="s">
        <v>5</v>
      </c>
      <c r="E16" s="15">
        <f t="shared" si="5"/>
        <v>46052</v>
      </c>
      <c r="F16" s="16"/>
      <c r="G16" s="16"/>
      <c r="H16" s="16"/>
      <c r="I16" s="11" t="str">
        <f t="shared" si="2"/>
        <v/>
      </c>
      <c r="J16" s="10" t="str">
        <f t="shared" si="3"/>
        <v/>
      </c>
      <c r="K16" s="29"/>
    </row>
    <row r="17" spans="1:11" ht="17.100000000000001" customHeight="1" x14ac:dyDescent="0.15">
      <c r="A17" s="8">
        <f t="shared" si="0"/>
        <v>1</v>
      </c>
      <c r="B17" s="9">
        <f t="shared" si="1"/>
        <v>5</v>
      </c>
      <c r="C17" s="14">
        <f t="shared" si="4"/>
        <v>46053</v>
      </c>
      <c r="D17" s="5" t="s">
        <v>5</v>
      </c>
      <c r="E17" s="15">
        <f t="shared" si="5"/>
        <v>46059</v>
      </c>
      <c r="F17" s="16"/>
      <c r="G17" s="16"/>
      <c r="H17" s="16"/>
      <c r="I17" s="11" t="str">
        <f t="shared" si="2"/>
        <v/>
      </c>
      <c r="J17" s="10" t="str">
        <f t="shared" si="3"/>
        <v/>
      </c>
      <c r="K17" s="29"/>
    </row>
    <row r="18" spans="1:11" ht="17.100000000000001" customHeight="1" x14ac:dyDescent="0.15">
      <c r="A18" s="8">
        <f t="shared" si="0"/>
        <v>2</v>
      </c>
      <c r="B18" s="9">
        <f t="shared" si="1"/>
        <v>2</v>
      </c>
      <c r="C18" s="14">
        <f t="shared" si="4"/>
        <v>46060</v>
      </c>
      <c r="D18" s="5" t="s">
        <v>5</v>
      </c>
      <c r="E18" s="15">
        <f t="shared" si="5"/>
        <v>46066</v>
      </c>
      <c r="F18" s="16"/>
      <c r="G18" s="16"/>
      <c r="H18" s="16"/>
      <c r="I18" s="11" t="str">
        <f t="shared" si="2"/>
        <v/>
      </c>
      <c r="J18" s="10" t="str">
        <f>IF(F18="","",IF(I18&gt;=0.285,"○",IF(H18&gt;=G18,"○","×")))</f>
        <v/>
      </c>
      <c r="K18" s="29"/>
    </row>
    <row r="19" spans="1:11" ht="17.100000000000001" customHeight="1" x14ac:dyDescent="0.15">
      <c r="A19" s="8">
        <f t="shared" si="0"/>
        <v>2</v>
      </c>
      <c r="B19" s="9">
        <f t="shared" si="1"/>
        <v>3</v>
      </c>
      <c r="C19" s="14">
        <f t="shared" si="4"/>
        <v>46067</v>
      </c>
      <c r="D19" s="5" t="s">
        <v>5</v>
      </c>
      <c r="E19" s="15">
        <f t="shared" si="5"/>
        <v>46073</v>
      </c>
      <c r="F19" s="16"/>
      <c r="G19" s="16"/>
      <c r="H19" s="16"/>
      <c r="I19" s="11" t="str">
        <f t="shared" si="2"/>
        <v/>
      </c>
      <c r="J19" s="10" t="str">
        <f t="shared" si="3"/>
        <v/>
      </c>
      <c r="K19" s="29"/>
    </row>
    <row r="20" spans="1:11" ht="17.100000000000001" customHeight="1" x14ac:dyDescent="0.15">
      <c r="A20" s="8">
        <f t="shared" si="0"/>
        <v>2</v>
      </c>
      <c r="B20" s="9">
        <f t="shared" si="1"/>
        <v>4</v>
      </c>
      <c r="C20" s="14">
        <f t="shared" si="4"/>
        <v>46074</v>
      </c>
      <c r="D20" s="5" t="s">
        <v>5</v>
      </c>
      <c r="E20" s="15">
        <f t="shared" si="5"/>
        <v>46080</v>
      </c>
      <c r="F20" s="16"/>
      <c r="G20" s="16"/>
      <c r="H20" s="16"/>
      <c r="I20" s="11" t="str">
        <f t="shared" si="2"/>
        <v/>
      </c>
      <c r="J20" s="10" t="str">
        <f t="shared" si="3"/>
        <v/>
      </c>
      <c r="K20" s="29"/>
    </row>
    <row r="21" spans="1:11" ht="17.100000000000001" customHeight="1" x14ac:dyDescent="0.15">
      <c r="A21" s="8">
        <f t="shared" si="0"/>
        <v>2</v>
      </c>
      <c r="B21" s="9">
        <f t="shared" si="1"/>
        <v>5</v>
      </c>
      <c r="C21" s="14">
        <f t="shared" si="4"/>
        <v>46081</v>
      </c>
      <c r="D21" s="5" t="s">
        <v>5</v>
      </c>
      <c r="E21" s="15">
        <f t="shared" si="5"/>
        <v>46087</v>
      </c>
      <c r="F21" s="16"/>
      <c r="G21" s="16"/>
      <c r="H21" s="16"/>
      <c r="I21" s="11" t="str">
        <f t="shared" si="2"/>
        <v/>
      </c>
      <c r="J21" s="10" t="str">
        <f t="shared" si="3"/>
        <v/>
      </c>
      <c r="K21" s="29"/>
    </row>
    <row r="22" spans="1:11" ht="17.100000000000001" customHeight="1" x14ac:dyDescent="0.15">
      <c r="A22" s="8">
        <f t="shared" si="0"/>
        <v>3</v>
      </c>
      <c r="B22" s="9">
        <f t="shared" si="1"/>
        <v>2</v>
      </c>
      <c r="C22" s="14">
        <f t="shared" si="4"/>
        <v>46088</v>
      </c>
      <c r="D22" s="5" t="s">
        <v>5</v>
      </c>
      <c r="E22" s="15">
        <f t="shared" si="5"/>
        <v>46094</v>
      </c>
      <c r="F22" s="16"/>
      <c r="G22" s="16"/>
      <c r="H22" s="16"/>
      <c r="I22" s="11" t="str">
        <f t="shared" si="2"/>
        <v/>
      </c>
      <c r="J22" s="10" t="str">
        <f t="shared" si="3"/>
        <v/>
      </c>
      <c r="K22" s="29"/>
    </row>
    <row r="23" spans="1:11" ht="17.100000000000001" customHeight="1" x14ac:dyDescent="0.15">
      <c r="A23" s="8">
        <f t="shared" si="0"/>
        <v>3</v>
      </c>
      <c r="B23" s="9">
        <f t="shared" si="1"/>
        <v>3</v>
      </c>
      <c r="C23" s="14">
        <f t="shared" si="4"/>
        <v>46095</v>
      </c>
      <c r="D23" s="5" t="s">
        <v>5</v>
      </c>
      <c r="E23" s="15">
        <f t="shared" si="5"/>
        <v>46101</v>
      </c>
      <c r="F23" s="16"/>
      <c r="G23" s="16"/>
      <c r="H23" s="16"/>
      <c r="I23" s="11" t="str">
        <f t="shared" si="2"/>
        <v/>
      </c>
      <c r="J23" s="10" t="str">
        <f t="shared" si="3"/>
        <v/>
      </c>
      <c r="K23" s="29"/>
    </row>
    <row r="24" spans="1:11" ht="17.100000000000001" customHeight="1" x14ac:dyDescent="0.15">
      <c r="A24" s="8">
        <f t="shared" si="0"/>
        <v>3</v>
      </c>
      <c r="B24" s="9">
        <f t="shared" si="1"/>
        <v>4</v>
      </c>
      <c r="C24" s="14">
        <f t="shared" si="4"/>
        <v>46102</v>
      </c>
      <c r="D24" s="5" t="s">
        <v>5</v>
      </c>
      <c r="E24" s="15">
        <f t="shared" si="5"/>
        <v>46108</v>
      </c>
      <c r="F24" s="16"/>
      <c r="G24" s="16"/>
      <c r="H24" s="16"/>
      <c r="I24" s="11" t="str">
        <f t="shared" si="2"/>
        <v/>
      </c>
      <c r="J24" s="10" t="str">
        <f t="shared" si="3"/>
        <v/>
      </c>
      <c r="K24" s="29"/>
    </row>
    <row r="25" spans="1:11" ht="17.100000000000001" customHeight="1" x14ac:dyDescent="0.15">
      <c r="A25" s="8">
        <f t="shared" si="0"/>
        <v>3</v>
      </c>
      <c r="B25" s="9">
        <f t="shared" si="1"/>
        <v>5</v>
      </c>
      <c r="C25" s="14">
        <f t="shared" si="4"/>
        <v>46109</v>
      </c>
      <c r="D25" s="5" t="s">
        <v>5</v>
      </c>
      <c r="E25" s="15">
        <f t="shared" si="5"/>
        <v>46115</v>
      </c>
      <c r="F25" s="16"/>
      <c r="G25" s="16"/>
      <c r="H25" s="16"/>
      <c r="I25" s="11" t="str">
        <f t="shared" si="2"/>
        <v/>
      </c>
      <c r="J25" s="10" t="str">
        <f t="shared" si="3"/>
        <v/>
      </c>
      <c r="K25" s="29"/>
    </row>
    <row r="26" spans="1:11" ht="17.100000000000001" customHeight="1" x14ac:dyDescent="0.15">
      <c r="A26" s="8">
        <f t="shared" si="0"/>
        <v>4</v>
      </c>
      <c r="B26" s="9">
        <f t="shared" si="1"/>
        <v>1</v>
      </c>
      <c r="C26" s="14">
        <f t="shared" si="4"/>
        <v>46116</v>
      </c>
      <c r="D26" s="5" t="s">
        <v>5</v>
      </c>
      <c r="E26" s="15">
        <f t="shared" si="5"/>
        <v>46122</v>
      </c>
      <c r="F26" s="16"/>
      <c r="G26" s="16"/>
      <c r="H26" s="16"/>
      <c r="I26" s="11" t="str">
        <f t="shared" si="2"/>
        <v/>
      </c>
      <c r="J26" s="10" t="str">
        <f t="shared" si="3"/>
        <v/>
      </c>
      <c r="K26" s="29"/>
    </row>
    <row r="27" spans="1:11" ht="17.100000000000001" customHeight="1" x14ac:dyDescent="0.15">
      <c r="A27" s="8">
        <f t="shared" si="0"/>
        <v>4</v>
      </c>
      <c r="B27" s="9">
        <f t="shared" si="1"/>
        <v>2</v>
      </c>
      <c r="C27" s="14">
        <f t="shared" si="4"/>
        <v>46123</v>
      </c>
      <c r="D27" s="5" t="s">
        <v>5</v>
      </c>
      <c r="E27" s="15">
        <f t="shared" si="5"/>
        <v>46129</v>
      </c>
      <c r="F27" s="16"/>
      <c r="G27" s="16"/>
      <c r="H27" s="16"/>
      <c r="I27" s="11" t="str">
        <f t="shared" si="2"/>
        <v/>
      </c>
      <c r="J27" s="10" t="str">
        <f t="shared" si="3"/>
        <v/>
      </c>
      <c r="K27" s="29"/>
    </row>
    <row r="28" spans="1:11" ht="17.100000000000001" customHeight="1" x14ac:dyDescent="0.15">
      <c r="A28" s="8">
        <f t="shared" si="0"/>
        <v>4</v>
      </c>
      <c r="B28" s="9">
        <f t="shared" si="1"/>
        <v>3</v>
      </c>
      <c r="C28" s="14">
        <f t="shared" si="4"/>
        <v>46130</v>
      </c>
      <c r="D28" s="5" t="s">
        <v>5</v>
      </c>
      <c r="E28" s="15">
        <f t="shared" si="5"/>
        <v>46136</v>
      </c>
      <c r="F28" s="16"/>
      <c r="G28" s="16"/>
      <c r="H28" s="16"/>
      <c r="I28" s="11" t="str">
        <f t="shared" si="2"/>
        <v/>
      </c>
      <c r="J28" s="10" t="str">
        <f t="shared" si="3"/>
        <v/>
      </c>
      <c r="K28" s="29"/>
    </row>
    <row r="29" spans="1:11" ht="17.100000000000001" customHeight="1" x14ac:dyDescent="0.15">
      <c r="A29" s="8">
        <f t="shared" si="0"/>
        <v>4</v>
      </c>
      <c r="B29" s="9">
        <f t="shared" si="1"/>
        <v>4</v>
      </c>
      <c r="C29" s="14">
        <f t="shared" si="4"/>
        <v>46137</v>
      </c>
      <c r="D29" s="5" t="s">
        <v>5</v>
      </c>
      <c r="E29" s="15">
        <f t="shared" si="5"/>
        <v>46143</v>
      </c>
      <c r="F29" s="16"/>
      <c r="G29" s="16"/>
      <c r="H29" s="16"/>
      <c r="I29" s="11" t="str">
        <f t="shared" si="2"/>
        <v/>
      </c>
      <c r="J29" s="10" t="str">
        <f t="shared" si="3"/>
        <v/>
      </c>
      <c r="K29" s="29"/>
    </row>
    <row r="30" spans="1:11" ht="17.100000000000001" customHeight="1" x14ac:dyDescent="0.15">
      <c r="A30" s="8">
        <f t="shared" si="0"/>
        <v>5</v>
      </c>
      <c r="B30" s="9">
        <f t="shared" si="1"/>
        <v>1</v>
      </c>
      <c r="C30" s="14">
        <f t="shared" si="4"/>
        <v>46144</v>
      </c>
      <c r="D30" s="5" t="s">
        <v>5</v>
      </c>
      <c r="E30" s="15">
        <f t="shared" si="5"/>
        <v>46150</v>
      </c>
      <c r="F30" s="16"/>
      <c r="G30" s="16"/>
      <c r="H30" s="16"/>
      <c r="I30" s="11" t="str">
        <f t="shared" si="2"/>
        <v/>
      </c>
      <c r="J30" s="10" t="str">
        <f t="shared" si="3"/>
        <v/>
      </c>
      <c r="K30" s="29"/>
    </row>
    <row r="31" spans="1:11" ht="17.100000000000001" customHeight="1" x14ac:dyDescent="0.15">
      <c r="A31" s="8">
        <f t="shared" si="0"/>
        <v>5</v>
      </c>
      <c r="B31" s="9">
        <f t="shared" si="1"/>
        <v>2</v>
      </c>
      <c r="C31" s="14">
        <f t="shared" si="4"/>
        <v>46151</v>
      </c>
      <c r="D31" s="5" t="s">
        <v>5</v>
      </c>
      <c r="E31" s="15">
        <f t="shared" si="5"/>
        <v>46157</v>
      </c>
      <c r="F31" s="16"/>
      <c r="G31" s="16"/>
      <c r="H31" s="16"/>
      <c r="I31" s="11" t="str">
        <f t="shared" si="2"/>
        <v/>
      </c>
      <c r="J31" s="10" t="str">
        <f t="shared" si="3"/>
        <v/>
      </c>
      <c r="K31" s="29"/>
    </row>
    <row r="32" spans="1:11" ht="17.100000000000001" customHeight="1" x14ac:dyDescent="0.15">
      <c r="A32" s="8">
        <f t="shared" si="0"/>
        <v>5</v>
      </c>
      <c r="B32" s="9">
        <f t="shared" si="1"/>
        <v>3</v>
      </c>
      <c r="C32" s="14">
        <f t="shared" si="4"/>
        <v>46158</v>
      </c>
      <c r="D32" s="5" t="s">
        <v>5</v>
      </c>
      <c r="E32" s="15">
        <f t="shared" si="5"/>
        <v>46164</v>
      </c>
      <c r="F32" s="16"/>
      <c r="G32" s="16"/>
      <c r="H32" s="16"/>
      <c r="I32" s="11" t="str">
        <f t="shared" si="2"/>
        <v/>
      </c>
      <c r="J32" s="10" t="str">
        <f t="shared" si="3"/>
        <v/>
      </c>
      <c r="K32" s="29"/>
    </row>
    <row r="33" spans="1:11" ht="17.100000000000001" customHeight="1" x14ac:dyDescent="0.15">
      <c r="A33" s="8">
        <f t="shared" si="0"/>
        <v>5</v>
      </c>
      <c r="B33" s="9">
        <f t="shared" si="1"/>
        <v>4</v>
      </c>
      <c r="C33" s="14">
        <f t="shared" si="4"/>
        <v>46165</v>
      </c>
      <c r="D33" s="5" t="s">
        <v>5</v>
      </c>
      <c r="E33" s="15">
        <f t="shared" si="5"/>
        <v>46171</v>
      </c>
      <c r="F33" s="16"/>
      <c r="G33" s="16"/>
      <c r="H33" s="16"/>
      <c r="I33" s="11" t="str">
        <f t="shared" si="2"/>
        <v/>
      </c>
      <c r="J33" s="10" t="str">
        <f t="shared" si="3"/>
        <v/>
      </c>
      <c r="K33" s="29"/>
    </row>
    <row r="34" spans="1:11" ht="17.100000000000001" customHeight="1" x14ac:dyDescent="0.15">
      <c r="A34" s="8">
        <f t="shared" si="0"/>
        <v>5</v>
      </c>
      <c r="B34" s="9">
        <f t="shared" si="1"/>
        <v>5</v>
      </c>
      <c r="C34" s="14">
        <f t="shared" si="4"/>
        <v>46172</v>
      </c>
      <c r="D34" s="5" t="s">
        <v>5</v>
      </c>
      <c r="E34" s="15">
        <f t="shared" si="5"/>
        <v>46178</v>
      </c>
      <c r="F34" s="16"/>
      <c r="G34" s="16"/>
      <c r="H34" s="16"/>
      <c r="I34" s="11" t="str">
        <f t="shared" si="2"/>
        <v/>
      </c>
      <c r="J34" s="10" t="str">
        <f t="shared" si="3"/>
        <v/>
      </c>
      <c r="K34" s="29"/>
    </row>
    <row r="35" spans="1:11" ht="17.100000000000001" customHeight="1" x14ac:dyDescent="0.15">
      <c r="A35" s="8">
        <f t="shared" si="0"/>
        <v>6</v>
      </c>
      <c r="B35" s="9">
        <f t="shared" si="1"/>
        <v>1</v>
      </c>
      <c r="C35" s="14">
        <f t="shared" si="4"/>
        <v>46179</v>
      </c>
      <c r="D35" s="5" t="s">
        <v>5</v>
      </c>
      <c r="E35" s="15">
        <f t="shared" si="5"/>
        <v>46185</v>
      </c>
      <c r="F35" s="16"/>
      <c r="G35" s="16"/>
      <c r="H35" s="16"/>
      <c r="I35" s="11" t="str">
        <f t="shared" si="2"/>
        <v/>
      </c>
      <c r="J35" s="10" t="str">
        <f t="shared" si="3"/>
        <v/>
      </c>
      <c r="K35" s="29"/>
    </row>
    <row r="36" spans="1:11" ht="17.100000000000001" customHeight="1" x14ac:dyDescent="0.15">
      <c r="A36" s="8">
        <f t="shared" si="0"/>
        <v>6</v>
      </c>
      <c r="B36" s="9">
        <f t="shared" si="1"/>
        <v>2</v>
      </c>
      <c r="C36" s="14">
        <f t="shared" si="4"/>
        <v>46186</v>
      </c>
      <c r="D36" s="5" t="s">
        <v>5</v>
      </c>
      <c r="E36" s="15">
        <f t="shared" si="5"/>
        <v>46192</v>
      </c>
      <c r="F36" s="16"/>
      <c r="G36" s="16"/>
      <c r="H36" s="16"/>
      <c r="I36" s="11" t="str">
        <f t="shared" si="2"/>
        <v/>
      </c>
      <c r="J36" s="10" t="str">
        <f t="shared" si="3"/>
        <v/>
      </c>
      <c r="K36" s="29"/>
    </row>
    <row r="37" spans="1:11" ht="17.100000000000001" customHeight="1" x14ac:dyDescent="0.15">
      <c r="A37" s="8">
        <f t="shared" si="0"/>
        <v>6</v>
      </c>
      <c r="B37" s="9">
        <f t="shared" si="1"/>
        <v>3</v>
      </c>
      <c r="C37" s="14">
        <f t="shared" si="4"/>
        <v>46193</v>
      </c>
      <c r="D37" s="5" t="s">
        <v>5</v>
      </c>
      <c r="E37" s="15">
        <f t="shared" si="5"/>
        <v>46199</v>
      </c>
      <c r="F37" s="16"/>
      <c r="G37" s="16"/>
      <c r="H37" s="16"/>
      <c r="I37" s="11" t="str">
        <f t="shared" si="2"/>
        <v/>
      </c>
      <c r="J37" s="10" t="str">
        <f t="shared" si="3"/>
        <v/>
      </c>
      <c r="K37" s="29"/>
    </row>
    <row r="38" spans="1:11" ht="17.100000000000001" customHeight="1" x14ac:dyDescent="0.15">
      <c r="A38" s="8">
        <f t="shared" si="0"/>
        <v>6</v>
      </c>
      <c r="B38" s="9">
        <f t="shared" si="1"/>
        <v>4</v>
      </c>
      <c r="C38" s="14">
        <f t="shared" si="4"/>
        <v>46200</v>
      </c>
      <c r="D38" s="5" t="s">
        <v>5</v>
      </c>
      <c r="E38" s="15">
        <f t="shared" si="5"/>
        <v>46206</v>
      </c>
      <c r="F38" s="16"/>
      <c r="G38" s="16"/>
      <c r="H38" s="16"/>
      <c r="I38" s="11" t="str">
        <f t="shared" si="2"/>
        <v/>
      </c>
      <c r="J38" s="10" t="str">
        <f t="shared" si="3"/>
        <v/>
      </c>
      <c r="K38" s="29"/>
    </row>
    <row r="39" spans="1:11" ht="17.100000000000001" customHeight="1" x14ac:dyDescent="0.15">
      <c r="A39" s="8">
        <f t="shared" si="0"/>
        <v>7</v>
      </c>
      <c r="B39" s="9">
        <f t="shared" si="1"/>
        <v>1</v>
      </c>
      <c r="C39" s="14">
        <f t="shared" si="4"/>
        <v>46207</v>
      </c>
      <c r="D39" s="5" t="s">
        <v>5</v>
      </c>
      <c r="E39" s="15">
        <f t="shared" si="5"/>
        <v>46213</v>
      </c>
      <c r="F39" s="16"/>
      <c r="G39" s="16"/>
      <c r="H39" s="16"/>
      <c r="I39" s="11" t="str">
        <f t="shared" si="2"/>
        <v/>
      </c>
      <c r="J39" s="10" t="str">
        <f t="shared" si="3"/>
        <v/>
      </c>
      <c r="K39" s="29"/>
    </row>
    <row r="40" spans="1:11" ht="17.100000000000001" customHeight="1" x14ac:dyDescent="0.15">
      <c r="A40" s="8">
        <f t="shared" si="0"/>
        <v>7</v>
      </c>
      <c r="B40" s="9">
        <f t="shared" si="1"/>
        <v>2</v>
      </c>
      <c r="C40" s="14">
        <f t="shared" si="4"/>
        <v>46214</v>
      </c>
      <c r="D40" s="5" t="s">
        <v>5</v>
      </c>
      <c r="E40" s="15">
        <f t="shared" si="5"/>
        <v>46220</v>
      </c>
      <c r="F40" s="16"/>
      <c r="G40" s="16"/>
      <c r="H40" s="16"/>
      <c r="I40" s="11" t="str">
        <f t="shared" si="2"/>
        <v/>
      </c>
      <c r="J40" s="10" t="str">
        <f t="shared" si="3"/>
        <v/>
      </c>
      <c r="K40" s="29"/>
    </row>
    <row r="41" spans="1:11" ht="17.100000000000001" customHeight="1" x14ac:dyDescent="0.15">
      <c r="A41" s="8">
        <f t="shared" si="0"/>
        <v>7</v>
      </c>
      <c r="B41" s="9">
        <f t="shared" si="1"/>
        <v>3</v>
      </c>
      <c r="C41" s="14">
        <f t="shared" si="4"/>
        <v>46221</v>
      </c>
      <c r="D41" s="5" t="s">
        <v>5</v>
      </c>
      <c r="E41" s="15">
        <f t="shared" si="5"/>
        <v>46227</v>
      </c>
      <c r="F41" s="16"/>
      <c r="G41" s="16"/>
      <c r="H41" s="16"/>
      <c r="I41" s="11" t="str">
        <f t="shared" si="2"/>
        <v/>
      </c>
      <c r="J41" s="10" t="str">
        <f t="shared" si="3"/>
        <v/>
      </c>
      <c r="K41" s="29"/>
    </row>
    <row r="42" spans="1:11" ht="17.100000000000001" customHeight="1" x14ac:dyDescent="0.15">
      <c r="A42" s="8">
        <f t="shared" si="0"/>
        <v>7</v>
      </c>
      <c r="B42" s="9">
        <f t="shared" si="1"/>
        <v>4</v>
      </c>
      <c r="C42" s="14">
        <f t="shared" si="4"/>
        <v>46228</v>
      </c>
      <c r="D42" s="5" t="s">
        <v>5</v>
      </c>
      <c r="E42" s="15">
        <f t="shared" si="5"/>
        <v>46234</v>
      </c>
      <c r="F42" s="16"/>
      <c r="G42" s="16"/>
      <c r="H42" s="16"/>
      <c r="I42" s="11" t="str">
        <f t="shared" si="2"/>
        <v/>
      </c>
      <c r="J42" s="10" t="str">
        <f t="shared" si="3"/>
        <v/>
      </c>
      <c r="K42" s="29"/>
    </row>
    <row r="43" spans="1:11" ht="17.100000000000001" customHeight="1" x14ac:dyDescent="0.15">
      <c r="A43" s="8">
        <f t="shared" ref="A43:A51" si="6">MONTH(C43)</f>
        <v>8</v>
      </c>
      <c r="B43" s="9">
        <f t="shared" ref="B43:B51" si="7">WEEKNUM(C43,2)-WEEKNUM(DATE(YEAR(C43),MONTH(C43),1),2)+1</f>
        <v>1</v>
      </c>
      <c r="C43" s="14">
        <f t="shared" si="4"/>
        <v>46235</v>
      </c>
      <c r="D43" s="5" t="s">
        <v>5</v>
      </c>
      <c r="E43" s="15">
        <f t="shared" ref="E43:E51" si="8">C43+6</f>
        <v>46241</v>
      </c>
      <c r="F43" s="16"/>
      <c r="G43" s="16"/>
      <c r="H43" s="16"/>
      <c r="I43" s="11" t="str">
        <f t="shared" ref="I43:I51" si="9">IF(F43=0,"",H43/F43)</f>
        <v/>
      </c>
      <c r="J43" s="10" t="str">
        <f t="shared" si="3"/>
        <v/>
      </c>
      <c r="K43" s="29"/>
    </row>
    <row r="44" spans="1:11" ht="17.100000000000001" customHeight="1" x14ac:dyDescent="0.15">
      <c r="A44" s="8">
        <f t="shared" si="6"/>
        <v>8</v>
      </c>
      <c r="B44" s="9">
        <f t="shared" si="7"/>
        <v>2</v>
      </c>
      <c r="C44" s="14">
        <f t="shared" si="4"/>
        <v>46242</v>
      </c>
      <c r="D44" s="5" t="s">
        <v>5</v>
      </c>
      <c r="E44" s="15">
        <f t="shared" si="8"/>
        <v>46248</v>
      </c>
      <c r="F44" s="16"/>
      <c r="G44" s="16"/>
      <c r="H44" s="16"/>
      <c r="I44" s="11" t="str">
        <f t="shared" si="9"/>
        <v/>
      </c>
      <c r="J44" s="10" t="str">
        <f t="shared" si="3"/>
        <v/>
      </c>
      <c r="K44" s="29"/>
    </row>
    <row r="45" spans="1:11" ht="17.100000000000001" customHeight="1" x14ac:dyDescent="0.15">
      <c r="A45" s="8">
        <f t="shared" si="6"/>
        <v>8</v>
      </c>
      <c r="B45" s="9">
        <f t="shared" si="7"/>
        <v>3</v>
      </c>
      <c r="C45" s="14">
        <f t="shared" si="4"/>
        <v>46249</v>
      </c>
      <c r="D45" s="5" t="s">
        <v>5</v>
      </c>
      <c r="E45" s="15">
        <f t="shared" si="8"/>
        <v>46255</v>
      </c>
      <c r="F45" s="16"/>
      <c r="G45" s="16"/>
      <c r="H45" s="16"/>
      <c r="I45" s="11" t="str">
        <f t="shared" si="9"/>
        <v/>
      </c>
      <c r="J45" s="10" t="str">
        <f t="shared" si="3"/>
        <v/>
      </c>
      <c r="K45" s="29"/>
    </row>
    <row r="46" spans="1:11" ht="17.100000000000001" customHeight="1" x14ac:dyDescent="0.15">
      <c r="A46" s="8">
        <f t="shared" si="6"/>
        <v>8</v>
      </c>
      <c r="B46" s="9">
        <f t="shared" si="7"/>
        <v>4</v>
      </c>
      <c r="C46" s="14">
        <f t="shared" si="4"/>
        <v>46256</v>
      </c>
      <c r="D46" s="5" t="s">
        <v>5</v>
      </c>
      <c r="E46" s="15">
        <f t="shared" si="8"/>
        <v>46262</v>
      </c>
      <c r="F46" s="16"/>
      <c r="G46" s="16"/>
      <c r="H46" s="16"/>
      <c r="I46" s="11" t="str">
        <f t="shared" si="9"/>
        <v/>
      </c>
      <c r="J46" s="10" t="str">
        <f t="shared" si="3"/>
        <v/>
      </c>
      <c r="K46" s="29"/>
    </row>
    <row r="47" spans="1:11" ht="17.100000000000001" customHeight="1" x14ac:dyDescent="0.15">
      <c r="A47" s="8">
        <f t="shared" si="6"/>
        <v>8</v>
      </c>
      <c r="B47" s="9">
        <f t="shared" si="7"/>
        <v>5</v>
      </c>
      <c r="C47" s="14">
        <f t="shared" si="4"/>
        <v>46263</v>
      </c>
      <c r="D47" s="5" t="s">
        <v>5</v>
      </c>
      <c r="E47" s="15">
        <f t="shared" si="8"/>
        <v>46269</v>
      </c>
      <c r="F47" s="16"/>
      <c r="G47" s="16"/>
      <c r="H47" s="16"/>
      <c r="I47" s="11" t="str">
        <f t="shared" si="9"/>
        <v/>
      </c>
      <c r="J47" s="10" t="str">
        <f t="shared" si="3"/>
        <v/>
      </c>
      <c r="K47" s="29"/>
    </row>
    <row r="48" spans="1:11" ht="17.100000000000001" customHeight="1" x14ac:dyDescent="0.15">
      <c r="A48" s="8">
        <f t="shared" si="6"/>
        <v>9</v>
      </c>
      <c r="B48" s="9">
        <f t="shared" si="7"/>
        <v>1</v>
      </c>
      <c r="C48" s="14">
        <f t="shared" si="4"/>
        <v>46270</v>
      </c>
      <c r="D48" s="5" t="s">
        <v>5</v>
      </c>
      <c r="E48" s="15">
        <f t="shared" si="8"/>
        <v>46276</v>
      </c>
      <c r="F48" s="16"/>
      <c r="G48" s="16"/>
      <c r="H48" s="16"/>
      <c r="I48" s="11" t="str">
        <f t="shared" si="9"/>
        <v/>
      </c>
      <c r="J48" s="10" t="str">
        <f t="shared" si="3"/>
        <v/>
      </c>
      <c r="K48" s="29"/>
    </row>
    <row r="49" spans="1:15" ht="17.100000000000001" customHeight="1" x14ac:dyDescent="0.15">
      <c r="A49" s="8">
        <f t="shared" si="6"/>
        <v>9</v>
      </c>
      <c r="B49" s="9">
        <f t="shared" si="7"/>
        <v>2</v>
      </c>
      <c r="C49" s="14">
        <f t="shared" si="4"/>
        <v>46277</v>
      </c>
      <c r="D49" s="5" t="s">
        <v>5</v>
      </c>
      <c r="E49" s="15">
        <f t="shared" si="8"/>
        <v>46283</v>
      </c>
      <c r="F49" s="16"/>
      <c r="G49" s="16"/>
      <c r="H49" s="16"/>
      <c r="I49" s="11" t="str">
        <f t="shared" si="9"/>
        <v/>
      </c>
      <c r="J49" s="10" t="str">
        <f t="shared" si="3"/>
        <v/>
      </c>
      <c r="K49" s="29"/>
    </row>
    <row r="50" spans="1:15" ht="17.100000000000001" customHeight="1" x14ac:dyDescent="0.15">
      <c r="A50" s="8">
        <f t="shared" si="6"/>
        <v>9</v>
      </c>
      <c r="B50" s="9">
        <f t="shared" si="7"/>
        <v>3</v>
      </c>
      <c r="C50" s="14">
        <f t="shared" si="4"/>
        <v>46284</v>
      </c>
      <c r="D50" s="5" t="s">
        <v>5</v>
      </c>
      <c r="E50" s="15">
        <f t="shared" si="8"/>
        <v>46290</v>
      </c>
      <c r="F50" s="16"/>
      <c r="G50" s="16"/>
      <c r="H50" s="16"/>
      <c r="I50" s="11" t="str">
        <f t="shared" si="9"/>
        <v/>
      </c>
      <c r="J50" s="10" t="str">
        <f t="shared" si="3"/>
        <v/>
      </c>
      <c r="K50" s="29"/>
    </row>
    <row r="51" spans="1:15" ht="17.100000000000001" customHeight="1" x14ac:dyDescent="0.15">
      <c r="A51" s="8">
        <f t="shared" si="6"/>
        <v>9</v>
      </c>
      <c r="B51" s="9">
        <f t="shared" si="7"/>
        <v>4</v>
      </c>
      <c r="C51" s="14">
        <f t="shared" si="4"/>
        <v>46291</v>
      </c>
      <c r="D51" s="5" t="s">
        <v>5</v>
      </c>
      <c r="E51" s="15">
        <f t="shared" si="8"/>
        <v>46297</v>
      </c>
      <c r="F51" s="16"/>
      <c r="G51" s="16"/>
      <c r="H51" s="16"/>
      <c r="I51" s="11" t="str">
        <f t="shared" si="9"/>
        <v/>
      </c>
      <c r="J51" s="10" t="str">
        <f t="shared" si="3"/>
        <v/>
      </c>
      <c r="K51" s="29"/>
    </row>
    <row r="52" spans="1:15" ht="5.0999999999999996" customHeight="1" x14ac:dyDescent="0.15">
      <c r="A52" s="6"/>
      <c r="B52" s="6"/>
      <c r="D52" s="6"/>
      <c r="K52" s="6"/>
    </row>
    <row r="53" spans="1:15" ht="16.899999999999999" customHeight="1" x14ac:dyDescent="0.15">
      <c r="A53" s="44" t="s">
        <v>28</v>
      </c>
      <c r="B53" s="35"/>
      <c r="C53" s="35"/>
      <c r="D53" s="35"/>
      <c r="E53" s="35"/>
      <c r="F53" s="5"/>
      <c r="G53" s="5"/>
      <c r="H53" s="5"/>
      <c r="I53" s="25" t="str">
        <f>IF(F53=0,"",H53/F53)</f>
        <v/>
      </c>
      <c r="J53" s="12" t="str">
        <f>IF(O53&gt;0,"×","○")</f>
        <v>○</v>
      </c>
      <c r="K53" s="10" t="str">
        <f>IF(J53="○","完全週休２日達成","完全週休２日未達成")</f>
        <v>完全週休２日達成</v>
      </c>
      <c r="N53" s="13" t="s">
        <v>8</v>
      </c>
      <c r="O53" s="2">
        <f>COUNTIF(J12:J51,"×")</f>
        <v>0</v>
      </c>
    </row>
    <row r="54" spans="1:15" ht="16.899999999999999" customHeight="1" x14ac:dyDescent="0.15"/>
    <row r="55" spans="1:15" ht="16.899999999999999" customHeight="1" x14ac:dyDescent="0.15"/>
    <row r="56" spans="1:15" ht="16.899999999999999" customHeight="1" x14ac:dyDescent="0.15"/>
    <row r="57" spans="1:15" ht="16.899999999999999" customHeight="1" x14ac:dyDescent="0.15"/>
    <row r="58" spans="1:15" ht="16.899999999999999" customHeight="1" x14ac:dyDescent="0.15"/>
    <row r="59" spans="1:15" ht="16.899999999999999" customHeight="1" x14ac:dyDescent="0.15"/>
    <row r="60" spans="1:15" ht="16.899999999999999" customHeight="1" x14ac:dyDescent="0.15"/>
  </sheetData>
  <mergeCells count="12">
    <mergeCell ref="A53:E53"/>
    <mergeCell ref="F10:F11"/>
    <mergeCell ref="G10:G11"/>
    <mergeCell ref="I10:I11"/>
    <mergeCell ref="J10:J11"/>
    <mergeCell ref="H10:H11"/>
    <mergeCell ref="A5:B5"/>
    <mergeCell ref="A6:B6"/>
    <mergeCell ref="A7:B7"/>
    <mergeCell ref="A8:B8"/>
    <mergeCell ref="K10:K11"/>
    <mergeCell ref="A10:E1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B33A1-F2A7-49C4-AAA3-E7B977FE2233}">
  <dimension ref="A1:O39"/>
  <sheetViews>
    <sheetView view="pageBreakPreview" zoomScaleNormal="100" zoomScaleSheetLayoutView="100" workbookViewId="0"/>
  </sheetViews>
  <sheetFormatPr defaultColWidth="10" defaultRowHeight="13.5" x14ac:dyDescent="0.15"/>
  <cols>
    <col min="1" max="2" width="8.875" style="2" customWidth="1"/>
    <col min="3" max="3" width="13.875" style="6" customWidth="1"/>
    <col min="4" max="4" width="5.5" style="2" customWidth="1"/>
    <col min="5" max="5" width="13.875" style="6" customWidth="1"/>
    <col min="6" max="10" width="11.25" style="6" customWidth="1"/>
    <col min="11" max="11" width="22.375" style="2" customWidth="1"/>
    <col min="12" max="13" width="9.75" style="2" customWidth="1"/>
    <col min="14" max="14" width="10.5" style="2" customWidth="1"/>
    <col min="15" max="15" width="16" style="2" customWidth="1"/>
    <col min="16" max="16" width="14.875" style="2" customWidth="1"/>
    <col min="17" max="17" width="12.75" style="2" customWidth="1"/>
    <col min="18" max="118" width="9.75" style="2" customWidth="1"/>
    <col min="119" max="16384" width="10" style="2"/>
  </cols>
  <sheetData>
    <row r="1" spans="1:15" x14ac:dyDescent="0.15">
      <c r="K1" s="13" t="s">
        <v>17</v>
      </c>
    </row>
    <row r="2" spans="1:15" ht="17.25" x14ac:dyDescent="0.15">
      <c r="A2" s="23" t="s">
        <v>21</v>
      </c>
      <c r="K2" s="13" t="s">
        <v>22</v>
      </c>
    </row>
    <row r="3" spans="1:15" ht="16.149999999999999" customHeight="1" x14ac:dyDescent="0.15">
      <c r="A3" s="1" t="s">
        <v>23</v>
      </c>
      <c r="E3" s="2"/>
      <c r="G3" s="6" t="s">
        <v>18</v>
      </c>
      <c r="I3" s="2"/>
      <c r="N3" s="13" t="s">
        <v>14</v>
      </c>
      <c r="O3" s="4">
        <f>K5-WEEKDAY(K5,1)</f>
        <v>46165</v>
      </c>
    </row>
    <row r="4" spans="1:15" ht="16.149999999999999" customHeight="1" thickBot="1" x14ac:dyDescent="0.2">
      <c r="I4" s="13"/>
    </row>
    <row r="5" spans="1:15" ht="16.5" customHeight="1" thickBot="1" x14ac:dyDescent="0.2">
      <c r="A5" s="34" t="s">
        <v>0</v>
      </c>
      <c r="B5" s="34"/>
      <c r="C5" s="28" t="s">
        <v>29</v>
      </c>
      <c r="D5" s="19"/>
      <c r="E5" s="18"/>
      <c r="F5" s="18"/>
      <c r="G5" s="18"/>
      <c r="H5" s="18"/>
      <c r="I5" s="7"/>
      <c r="J5" s="22" t="s">
        <v>15</v>
      </c>
      <c r="K5" s="33">
        <v>46167</v>
      </c>
    </row>
    <row r="6" spans="1:15" ht="16.5" customHeight="1" thickBot="1" x14ac:dyDescent="0.2">
      <c r="A6" s="35" t="s">
        <v>13</v>
      </c>
      <c r="B6" s="35"/>
      <c r="C6" s="28" t="s">
        <v>31</v>
      </c>
      <c r="D6" s="21"/>
      <c r="E6" s="20"/>
      <c r="F6" s="20"/>
      <c r="G6" s="20"/>
      <c r="H6" s="20"/>
      <c r="I6" s="7"/>
      <c r="J6" s="22" t="s">
        <v>20</v>
      </c>
      <c r="K6" s="33">
        <v>46287</v>
      </c>
    </row>
    <row r="7" spans="1:15" ht="16.5" customHeight="1" x14ac:dyDescent="0.15">
      <c r="A7" s="35" t="s">
        <v>1</v>
      </c>
      <c r="B7" s="35"/>
      <c r="C7" s="28" t="s">
        <v>32</v>
      </c>
      <c r="D7" s="21"/>
      <c r="E7" s="20"/>
      <c r="F7" s="20"/>
      <c r="G7" s="20"/>
      <c r="H7" s="20"/>
      <c r="I7" s="7"/>
      <c r="J7" s="7"/>
      <c r="K7" s="3"/>
    </row>
    <row r="8" spans="1:15" ht="16.5" customHeight="1" x14ac:dyDescent="0.15">
      <c r="A8" s="35" t="s">
        <v>19</v>
      </c>
      <c r="B8" s="35"/>
      <c r="C8" s="28" t="s">
        <v>30</v>
      </c>
      <c r="D8" s="21"/>
      <c r="E8" s="20"/>
      <c r="F8" s="20"/>
      <c r="G8" s="20"/>
      <c r="H8" s="20"/>
      <c r="I8" s="7"/>
      <c r="J8" s="7"/>
      <c r="K8" s="3"/>
    </row>
    <row r="9" spans="1:15" ht="16.5" customHeight="1" x14ac:dyDescent="0.15">
      <c r="A9" s="1"/>
    </row>
    <row r="10" spans="1:15" ht="16.5" customHeight="1" x14ac:dyDescent="0.15">
      <c r="A10" s="38" t="s">
        <v>4</v>
      </c>
      <c r="B10" s="39"/>
      <c r="C10" s="39"/>
      <c r="D10" s="39"/>
      <c r="E10" s="40"/>
      <c r="F10" s="45" t="s">
        <v>2</v>
      </c>
      <c r="G10" s="47" t="s">
        <v>26</v>
      </c>
      <c r="H10" s="47" t="s">
        <v>3</v>
      </c>
      <c r="I10" s="47" t="s">
        <v>27</v>
      </c>
      <c r="J10" s="47" t="s">
        <v>7</v>
      </c>
      <c r="K10" s="36" t="s">
        <v>6</v>
      </c>
    </row>
    <row r="11" spans="1:15" ht="16.5" customHeight="1" x14ac:dyDescent="0.15">
      <c r="A11" s="41"/>
      <c r="B11" s="42"/>
      <c r="C11" s="42"/>
      <c r="D11" s="42"/>
      <c r="E11" s="43"/>
      <c r="F11" s="46"/>
      <c r="G11" s="47"/>
      <c r="H11" s="47"/>
      <c r="I11" s="47"/>
      <c r="J11" s="47"/>
      <c r="K11" s="37"/>
    </row>
    <row r="12" spans="1:15" ht="17.100000000000001" customHeight="1" x14ac:dyDescent="0.15">
      <c r="A12" s="8">
        <f t="shared" ref="A12:A29" si="0">MONTH(C12)</f>
        <v>5</v>
      </c>
      <c r="B12" s="9">
        <f t="shared" ref="B12:B29" si="1">WEEKNUM(C12,2)-WEEKNUM(DATE(YEAR(C12),MONTH(C12),1),2)+1</f>
        <v>4</v>
      </c>
      <c r="C12" s="14">
        <f>O3</f>
        <v>46165</v>
      </c>
      <c r="D12" s="5" t="s">
        <v>5</v>
      </c>
      <c r="E12" s="15">
        <f>C12+6</f>
        <v>46171</v>
      </c>
      <c r="F12" s="16">
        <v>5</v>
      </c>
      <c r="G12" s="16">
        <v>0</v>
      </c>
      <c r="H12" s="16">
        <v>0</v>
      </c>
      <c r="I12" s="11">
        <f>IF(F12=0,"",H12/F12)</f>
        <v>0</v>
      </c>
      <c r="J12" s="10" t="str">
        <f>IF(F12="","",IF(I12&gt;=0.285,"○",IF(H12&gt;=G12,"○","×")))</f>
        <v>○</v>
      </c>
      <c r="K12" s="29"/>
    </row>
    <row r="13" spans="1:15" ht="17.100000000000001" customHeight="1" x14ac:dyDescent="0.15">
      <c r="A13" s="8">
        <f t="shared" si="0"/>
        <v>5</v>
      </c>
      <c r="B13" s="9">
        <f t="shared" si="1"/>
        <v>5</v>
      </c>
      <c r="C13" s="14">
        <f>C12+7</f>
        <v>46172</v>
      </c>
      <c r="D13" s="5" t="s">
        <v>5</v>
      </c>
      <c r="E13" s="15">
        <f>C13+6</f>
        <v>46178</v>
      </c>
      <c r="F13" s="16">
        <v>7</v>
      </c>
      <c r="G13" s="16">
        <v>2</v>
      </c>
      <c r="H13" s="16">
        <v>2</v>
      </c>
      <c r="I13" s="11">
        <f t="shared" ref="I13:I30" si="2">IF(F13=0,"",H13/F13)</f>
        <v>0.2857142857142857</v>
      </c>
      <c r="J13" s="10" t="str">
        <f t="shared" ref="J13:J30" si="3">IF(F13="","",IF(I13&gt;=0.285,"○",IF(H13&gt;=G13,"○","×")))</f>
        <v>○</v>
      </c>
      <c r="K13" s="29"/>
    </row>
    <row r="14" spans="1:15" ht="17.100000000000001" customHeight="1" x14ac:dyDescent="0.15">
      <c r="A14" s="8">
        <f t="shared" si="0"/>
        <v>6</v>
      </c>
      <c r="B14" s="9">
        <f t="shared" si="1"/>
        <v>1</v>
      </c>
      <c r="C14" s="14">
        <f t="shared" ref="C14:C29" si="4">C13+7</f>
        <v>46179</v>
      </c>
      <c r="D14" s="5" t="s">
        <v>5</v>
      </c>
      <c r="E14" s="15">
        <f>C14+6</f>
        <v>46185</v>
      </c>
      <c r="F14" s="16">
        <v>7</v>
      </c>
      <c r="G14" s="16">
        <v>2</v>
      </c>
      <c r="H14" s="16">
        <v>2</v>
      </c>
      <c r="I14" s="11">
        <f t="shared" si="2"/>
        <v>0.2857142857142857</v>
      </c>
      <c r="J14" s="10" t="str">
        <f>IF(F14="","",IF(I14&gt;=0.285,"○",IF(H14&gt;=G14,"○","×")))</f>
        <v>○</v>
      </c>
      <c r="K14" s="29"/>
    </row>
    <row r="15" spans="1:15" ht="17.100000000000001" customHeight="1" x14ac:dyDescent="0.15">
      <c r="A15" s="8">
        <f t="shared" si="0"/>
        <v>6</v>
      </c>
      <c r="B15" s="9">
        <f t="shared" si="1"/>
        <v>2</v>
      </c>
      <c r="C15" s="14">
        <f t="shared" si="4"/>
        <v>46186</v>
      </c>
      <c r="D15" s="5" t="s">
        <v>5</v>
      </c>
      <c r="E15" s="15">
        <f t="shared" ref="E15:E29" si="5">C15+6</f>
        <v>46192</v>
      </c>
      <c r="F15" s="16">
        <v>7</v>
      </c>
      <c r="G15" s="16">
        <v>2</v>
      </c>
      <c r="H15" s="16">
        <v>2</v>
      </c>
      <c r="I15" s="11">
        <f t="shared" si="2"/>
        <v>0.2857142857142857</v>
      </c>
      <c r="J15" s="10" t="str">
        <f t="shared" si="3"/>
        <v>○</v>
      </c>
      <c r="K15" s="29"/>
    </row>
    <row r="16" spans="1:15" ht="17.100000000000001" customHeight="1" x14ac:dyDescent="0.15">
      <c r="A16" s="8">
        <f t="shared" si="0"/>
        <v>6</v>
      </c>
      <c r="B16" s="9">
        <f t="shared" si="1"/>
        <v>3</v>
      </c>
      <c r="C16" s="14">
        <f t="shared" si="4"/>
        <v>46193</v>
      </c>
      <c r="D16" s="5" t="s">
        <v>5</v>
      </c>
      <c r="E16" s="15">
        <f t="shared" si="5"/>
        <v>46199</v>
      </c>
      <c r="F16" s="16">
        <v>7</v>
      </c>
      <c r="G16" s="16">
        <v>2</v>
      </c>
      <c r="H16" s="16">
        <v>2</v>
      </c>
      <c r="I16" s="11">
        <f t="shared" si="2"/>
        <v>0.2857142857142857</v>
      </c>
      <c r="J16" s="10" t="str">
        <f t="shared" si="3"/>
        <v>○</v>
      </c>
      <c r="K16" s="29"/>
    </row>
    <row r="17" spans="1:15" ht="17.100000000000001" customHeight="1" x14ac:dyDescent="0.15">
      <c r="A17" s="8">
        <f t="shared" si="0"/>
        <v>6</v>
      </c>
      <c r="B17" s="9">
        <f t="shared" si="1"/>
        <v>4</v>
      </c>
      <c r="C17" s="14">
        <f t="shared" si="4"/>
        <v>46200</v>
      </c>
      <c r="D17" s="5" t="s">
        <v>5</v>
      </c>
      <c r="E17" s="15">
        <f t="shared" si="5"/>
        <v>46206</v>
      </c>
      <c r="F17" s="16">
        <v>7</v>
      </c>
      <c r="G17" s="16">
        <v>2</v>
      </c>
      <c r="H17" s="16">
        <v>2</v>
      </c>
      <c r="I17" s="11">
        <f t="shared" si="2"/>
        <v>0.2857142857142857</v>
      </c>
      <c r="J17" s="10" t="str">
        <f t="shared" si="3"/>
        <v>○</v>
      </c>
      <c r="K17" s="29"/>
    </row>
    <row r="18" spans="1:15" ht="17.100000000000001" customHeight="1" x14ac:dyDescent="0.15">
      <c r="A18" s="8">
        <f t="shared" si="0"/>
        <v>7</v>
      </c>
      <c r="B18" s="9">
        <f t="shared" si="1"/>
        <v>1</v>
      </c>
      <c r="C18" s="14">
        <f t="shared" si="4"/>
        <v>46207</v>
      </c>
      <c r="D18" s="5" t="s">
        <v>5</v>
      </c>
      <c r="E18" s="15">
        <f t="shared" si="5"/>
        <v>46213</v>
      </c>
      <c r="F18" s="16">
        <v>7</v>
      </c>
      <c r="G18" s="16">
        <v>2</v>
      </c>
      <c r="H18" s="16">
        <v>2</v>
      </c>
      <c r="I18" s="11">
        <f t="shared" si="2"/>
        <v>0.2857142857142857</v>
      </c>
      <c r="J18" s="10" t="str">
        <f>IF(F18="","",IF(I18&gt;=0.285,"○",IF(H18&gt;=G18,"○","×")))</f>
        <v>○</v>
      </c>
      <c r="K18" s="29"/>
    </row>
    <row r="19" spans="1:15" ht="17.100000000000001" customHeight="1" x14ac:dyDescent="0.15">
      <c r="A19" s="8">
        <f t="shared" si="0"/>
        <v>7</v>
      </c>
      <c r="B19" s="9">
        <f t="shared" si="1"/>
        <v>2</v>
      </c>
      <c r="C19" s="14">
        <f t="shared" si="4"/>
        <v>46214</v>
      </c>
      <c r="D19" s="5" t="s">
        <v>5</v>
      </c>
      <c r="E19" s="15">
        <f t="shared" si="5"/>
        <v>46220</v>
      </c>
      <c r="F19" s="16">
        <v>7</v>
      </c>
      <c r="G19" s="16">
        <v>2</v>
      </c>
      <c r="H19" s="16">
        <v>2</v>
      </c>
      <c r="I19" s="11">
        <f t="shared" si="2"/>
        <v>0.2857142857142857</v>
      </c>
      <c r="J19" s="10" t="str">
        <f t="shared" si="3"/>
        <v>○</v>
      </c>
      <c r="K19" s="29"/>
    </row>
    <row r="20" spans="1:15" ht="17.100000000000001" customHeight="1" x14ac:dyDescent="0.15">
      <c r="A20" s="8">
        <f t="shared" si="0"/>
        <v>7</v>
      </c>
      <c r="B20" s="9">
        <f t="shared" si="1"/>
        <v>3</v>
      </c>
      <c r="C20" s="14">
        <f t="shared" si="4"/>
        <v>46221</v>
      </c>
      <c r="D20" s="5" t="s">
        <v>5</v>
      </c>
      <c r="E20" s="15">
        <f t="shared" si="5"/>
        <v>46227</v>
      </c>
      <c r="F20" s="16">
        <v>7</v>
      </c>
      <c r="G20" s="16">
        <v>2</v>
      </c>
      <c r="H20" s="16">
        <v>2</v>
      </c>
      <c r="I20" s="11">
        <f t="shared" si="2"/>
        <v>0.2857142857142857</v>
      </c>
      <c r="J20" s="10" t="str">
        <f t="shared" si="3"/>
        <v>○</v>
      </c>
      <c r="K20" s="29"/>
    </row>
    <row r="21" spans="1:15" ht="17.100000000000001" customHeight="1" x14ac:dyDescent="0.15">
      <c r="A21" s="8">
        <f t="shared" si="0"/>
        <v>7</v>
      </c>
      <c r="B21" s="9">
        <f t="shared" si="1"/>
        <v>4</v>
      </c>
      <c r="C21" s="14">
        <f t="shared" si="4"/>
        <v>46228</v>
      </c>
      <c r="D21" s="5" t="s">
        <v>5</v>
      </c>
      <c r="E21" s="15">
        <f t="shared" si="5"/>
        <v>46234</v>
      </c>
      <c r="F21" s="16">
        <v>7</v>
      </c>
      <c r="G21" s="16">
        <v>2</v>
      </c>
      <c r="H21" s="16">
        <v>2</v>
      </c>
      <c r="I21" s="11">
        <f t="shared" si="2"/>
        <v>0.2857142857142857</v>
      </c>
      <c r="J21" s="10" t="str">
        <f t="shared" si="3"/>
        <v>○</v>
      </c>
      <c r="K21" s="29"/>
    </row>
    <row r="22" spans="1:15" ht="17.100000000000001" customHeight="1" x14ac:dyDescent="0.15">
      <c r="A22" s="8">
        <f t="shared" si="0"/>
        <v>8</v>
      </c>
      <c r="B22" s="9">
        <f t="shared" si="1"/>
        <v>1</v>
      </c>
      <c r="C22" s="14">
        <f t="shared" si="4"/>
        <v>46235</v>
      </c>
      <c r="D22" s="5" t="s">
        <v>5</v>
      </c>
      <c r="E22" s="15">
        <f t="shared" si="5"/>
        <v>46241</v>
      </c>
      <c r="F22" s="16">
        <v>7</v>
      </c>
      <c r="G22" s="16">
        <v>2</v>
      </c>
      <c r="H22" s="16">
        <v>2</v>
      </c>
      <c r="I22" s="11">
        <f t="shared" si="2"/>
        <v>0.2857142857142857</v>
      </c>
      <c r="J22" s="10" t="str">
        <f t="shared" si="3"/>
        <v>○</v>
      </c>
      <c r="K22" s="29"/>
    </row>
    <row r="23" spans="1:15" ht="17.100000000000001" customHeight="1" x14ac:dyDescent="0.15">
      <c r="A23" s="8">
        <f t="shared" si="0"/>
        <v>8</v>
      </c>
      <c r="B23" s="9">
        <f t="shared" si="1"/>
        <v>2</v>
      </c>
      <c r="C23" s="14">
        <f t="shared" si="4"/>
        <v>46242</v>
      </c>
      <c r="D23" s="5" t="s">
        <v>5</v>
      </c>
      <c r="E23" s="15">
        <f t="shared" si="5"/>
        <v>46248</v>
      </c>
      <c r="F23" s="16">
        <v>4</v>
      </c>
      <c r="G23" s="16">
        <v>2</v>
      </c>
      <c r="H23" s="16">
        <v>2</v>
      </c>
      <c r="I23" s="11">
        <f t="shared" si="2"/>
        <v>0.5</v>
      </c>
      <c r="J23" s="10" t="str">
        <f t="shared" si="3"/>
        <v>○</v>
      </c>
      <c r="K23" s="29" t="s">
        <v>33</v>
      </c>
    </row>
    <row r="24" spans="1:15" ht="17.100000000000001" customHeight="1" x14ac:dyDescent="0.15">
      <c r="A24" s="8">
        <f t="shared" si="0"/>
        <v>8</v>
      </c>
      <c r="B24" s="9">
        <f t="shared" si="1"/>
        <v>3</v>
      </c>
      <c r="C24" s="14">
        <f t="shared" si="4"/>
        <v>46249</v>
      </c>
      <c r="D24" s="5" t="s">
        <v>5</v>
      </c>
      <c r="E24" s="15">
        <f t="shared" si="5"/>
        <v>46255</v>
      </c>
      <c r="F24" s="16">
        <v>7</v>
      </c>
      <c r="G24" s="16">
        <v>2</v>
      </c>
      <c r="H24" s="16">
        <v>2</v>
      </c>
      <c r="I24" s="11">
        <f t="shared" si="2"/>
        <v>0.2857142857142857</v>
      </c>
      <c r="J24" s="10" t="str">
        <f t="shared" si="3"/>
        <v>○</v>
      </c>
      <c r="K24" s="29"/>
    </row>
    <row r="25" spans="1:15" ht="17.100000000000001" customHeight="1" x14ac:dyDescent="0.15">
      <c r="A25" s="8">
        <f t="shared" si="0"/>
        <v>8</v>
      </c>
      <c r="B25" s="9">
        <f t="shared" si="1"/>
        <v>4</v>
      </c>
      <c r="C25" s="14">
        <f t="shared" si="4"/>
        <v>46256</v>
      </c>
      <c r="D25" s="5" t="s">
        <v>5</v>
      </c>
      <c r="E25" s="15">
        <f t="shared" si="5"/>
        <v>46262</v>
      </c>
      <c r="F25" s="16">
        <v>7</v>
      </c>
      <c r="G25" s="16">
        <v>2</v>
      </c>
      <c r="H25" s="16">
        <v>2</v>
      </c>
      <c r="I25" s="11">
        <f t="shared" si="2"/>
        <v>0.2857142857142857</v>
      </c>
      <c r="J25" s="10" t="str">
        <f t="shared" si="3"/>
        <v>○</v>
      </c>
      <c r="K25" s="29"/>
    </row>
    <row r="26" spans="1:15" ht="17.100000000000001" customHeight="1" x14ac:dyDescent="0.15">
      <c r="A26" s="8">
        <f t="shared" si="0"/>
        <v>8</v>
      </c>
      <c r="B26" s="9">
        <f t="shared" si="1"/>
        <v>5</v>
      </c>
      <c r="C26" s="14">
        <f t="shared" si="4"/>
        <v>46263</v>
      </c>
      <c r="D26" s="5" t="s">
        <v>5</v>
      </c>
      <c r="E26" s="15">
        <f t="shared" si="5"/>
        <v>46269</v>
      </c>
      <c r="F26" s="16">
        <v>7</v>
      </c>
      <c r="G26" s="16">
        <v>2</v>
      </c>
      <c r="H26" s="16">
        <v>2</v>
      </c>
      <c r="I26" s="11">
        <f t="shared" si="2"/>
        <v>0.2857142857142857</v>
      </c>
      <c r="J26" s="10" t="str">
        <f t="shared" si="3"/>
        <v>○</v>
      </c>
      <c r="K26" s="29"/>
    </row>
    <row r="27" spans="1:15" ht="17.100000000000001" customHeight="1" x14ac:dyDescent="0.15">
      <c r="A27" s="8">
        <f t="shared" si="0"/>
        <v>9</v>
      </c>
      <c r="B27" s="9">
        <f t="shared" si="1"/>
        <v>1</v>
      </c>
      <c r="C27" s="14">
        <f t="shared" si="4"/>
        <v>46270</v>
      </c>
      <c r="D27" s="5" t="s">
        <v>5</v>
      </c>
      <c r="E27" s="15">
        <f t="shared" si="5"/>
        <v>46276</v>
      </c>
      <c r="F27" s="16">
        <v>7</v>
      </c>
      <c r="G27" s="16">
        <v>2</v>
      </c>
      <c r="H27" s="16">
        <v>2</v>
      </c>
      <c r="I27" s="11">
        <f t="shared" si="2"/>
        <v>0.2857142857142857</v>
      </c>
      <c r="J27" s="10" t="str">
        <f t="shared" si="3"/>
        <v>○</v>
      </c>
      <c r="K27" s="29"/>
    </row>
    <row r="28" spans="1:15" ht="17.100000000000001" customHeight="1" x14ac:dyDescent="0.15">
      <c r="A28" s="8">
        <f t="shared" si="0"/>
        <v>9</v>
      </c>
      <c r="B28" s="9">
        <f t="shared" si="1"/>
        <v>2</v>
      </c>
      <c r="C28" s="14">
        <f t="shared" si="4"/>
        <v>46277</v>
      </c>
      <c r="D28" s="5" t="s">
        <v>5</v>
      </c>
      <c r="E28" s="15">
        <f t="shared" si="5"/>
        <v>46283</v>
      </c>
      <c r="F28" s="16">
        <v>7</v>
      </c>
      <c r="G28" s="16">
        <v>2</v>
      </c>
      <c r="H28" s="16">
        <v>2</v>
      </c>
      <c r="I28" s="11">
        <f t="shared" si="2"/>
        <v>0.2857142857142857</v>
      </c>
      <c r="J28" s="10" t="str">
        <f t="shared" si="3"/>
        <v>○</v>
      </c>
      <c r="K28" s="29"/>
    </row>
    <row r="29" spans="1:15" ht="17.100000000000001" customHeight="1" x14ac:dyDescent="0.15">
      <c r="A29" s="8">
        <f t="shared" si="0"/>
        <v>9</v>
      </c>
      <c r="B29" s="9">
        <f t="shared" si="1"/>
        <v>3</v>
      </c>
      <c r="C29" s="14">
        <f t="shared" si="4"/>
        <v>46284</v>
      </c>
      <c r="D29" s="5" t="s">
        <v>5</v>
      </c>
      <c r="E29" s="15">
        <f t="shared" si="5"/>
        <v>46290</v>
      </c>
      <c r="F29" s="16">
        <v>4</v>
      </c>
      <c r="G29" s="16">
        <v>2</v>
      </c>
      <c r="H29" s="16">
        <v>2</v>
      </c>
      <c r="I29" s="11">
        <f t="shared" si="2"/>
        <v>0.5</v>
      </c>
      <c r="J29" s="10" t="str">
        <f t="shared" si="3"/>
        <v>○</v>
      </c>
      <c r="K29" s="29"/>
    </row>
    <row r="30" spans="1:15" ht="17.100000000000001" customHeight="1" x14ac:dyDescent="0.15">
      <c r="A30" s="8"/>
      <c r="B30" s="9"/>
      <c r="C30" s="14"/>
      <c r="D30" s="5"/>
      <c r="E30" s="15"/>
      <c r="F30" s="16"/>
      <c r="G30" s="16"/>
      <c r="H30" s="16"/>
      <c r="I30" s="11" t="str">
        <f t="shared" si="2"/>
        <v/>
      </c>
      <c r="J30" s="10" t="str">
        <f t="shared" si="3"/>
        <v/>
      </c>
      <c r="K30" s="29"/>
    </row>
    <row r="31" spans="1:15" ht="5.0999999999999996" customHeight="1" x14ac:dyDescent="0.15">
      <c r="A31" s="6"/>
      <c r="B31" s="6"/>
      <c r="D31" s="6"/>
      <c r="K31" s="6"/>
    </row>
    <row r="32" spans="1:15" ht="16.899999999999999" customHeight="1" x14ac:dyDescent="0.15">
      <c r="A32" s="44" t="s">
        <v>28</v>
      </c>
      <c r="B32" s="35"/>
      <c r="C32" s="35"/>
      <c r="D32" s="35"/>
      <c r="E32" s="35"/>
      <c r="F32" s="5"/>
      <c r="G32" s="5"/>
      <c r="H32" s="5"/>
      <c r="I32" s="25" t="str">
        <f>IF(F32=0,"",H32/F32)</f>
        <v/>
      </c>
      <c r="J32" s="12" t="str">
        <f>IF(O32&gt;0,"×","○")</f>
        <v>○</v>
      </c>
      <c r="K32" s="10" t="str">
        <f>IF(J32="○","完全週休２日達成","完全週休２日未達成")</f>
        <v>完全週休２日達成</v>
      </c>
      <c r="N32" s="13" t="s">
        <v>8</v>
      </c>
      <c r="O32" s="2">
        <f>COUNTIF(J12:J30,"×")</f>
        <v>0</v>
      </c>
    </row>
    <row r="33" ht="16.899999999999999" customHeight="1" x14ac:dyDescent="0.15"/>
    <row r="34" ht="16.899999999999999" customHeight="1" x14ac:dyDescent="0.15"/>
    <row r="35" ht="16.899999999999999" customHeight="1" x14ac:dyDescent="0.15"/>
    <row r="36" ht="16.899999999999999" customHeight="1" x14ac:dyDescent="0.15"/>
    <row r="37" ht="16.899999999999999" customHeight="1" x14ac:dyDescent="0.15"/>
    <row r="38" ht="16.899999999999999" customHeight="1" x14ac:dyDescent="0.15"/>
    <row r="39" ht="16.899999999999999" customHeight="1" x14ac:dyDescent="0.15"/>
  </sheetData>
  <mergeCells count="12">
    <mergeCell ref="F10:F11"/>
    <mergeCell ref="A32:E32"/>
    <mergeCell ref="A5:B5"/>
    <mergeCell ref="A6:B6"/>
    <mergeCell ref="A7:B7"/>
    <mergeCell ref="A8:B8"/>
    <mergeCell ref="A10:E11"/>
    <mergeCell ref="G10:G11"/>
    <mergeCell ref="H10:H11"/>
    <mergeCell ref="I10:I11"/>
    <mergeCell ref="J10:J11"/>
    <mergeCell ref="K10:K11"/>
  </mergeCells>
  <phoneticPr fontI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834C-6BB2-494D-A6A5-2920DAE81BD3}">
  <dimension ref="A1:P38"/>
  <sheetViews>
    <sheetView view="pageBreakPreview" zoomScaleNormal="100" zoomScaleSheetLayoutView="100" workbookViewId="0">
      <pane ySplit="11" topLeftCell="A12" activePane="bottomLeft" state="frozen"/>
      <selection pane="bottomLeft"/>
    </sheetView>
  </sheetViews>
  <sheetFormatPr defaultColWidth="10" defaultRowHeight="13.5" x14ac:dyDescent="0.15"/>
  <cols>
    <col min="1" max="1" width="11.125" style="2" customWidth="1"/>
    <col min="2" max="2" width="5.5" style="2" customWidth="1"/>
    <col min="3" max="3" width="11.125" style="6" customWidth="1"/>
    <col min="4" max="4" width="5.5" style="2" customWidth="1"/>
    <col min="5" max="11" width="11.125" style="6" customWidth="1"/>
    <col min="12" max="12" width="22.125" style="2" customWidth="1"/>
    <col min="13" max="14" width="9.75" style="2" customWidth="1"/>
    <col min="15" max="15" width="10.5" style="2" customWidth="1"/>
    <col min="16" max="16" width="16" style="2" customWidth="1"/>
    <col min="17" max="17" width="14.875" style="2" customWidth="1"/>
    <col min="18" max="18" width="12.75" style="2" customWidth="1"/>
    <col min="19" max="119" width="9.75" style="2" customWidth="1"/>
    <col min="120" max="16384" width="10" style="2"/>
  </cols>
  <sheetData>
    <row r="1" spans="1:16" x14ac:dyDescent="0.15">
      <c r="L1" s="13" t="s">
        <v>17</v>
      </c>
    </row>
    <row r="2" spans="1:16" ht="17.25" x14ac:dyDescent="0.15">
      <c r="A2" s="23" t="s">
        <v>21</v>
      </c>
      <c r="L2" s="13" t="s">
        <v>22</v>
      </c>
    </row>
    <row r="3" spans="1:16" ht="16.149999999999999" customHeight="1" x14ac:dyDescent="0.15">
      <c r="A3" s="1" t="s">
        <v>24</v>
      </c>
      <c r="G3" s="2"/>
      <c r="H3" s="13"/>
      <c r="I3" s="13"/>
      <c r="J3" s="13"/>
      <c r="O3" s="13"/>
      <c r="P3" s="4"/>
    </row>
    <row r="4" spans="1:16" ht="16.149999999999999" customHeight="1" thickBot="1" x14ac:dyDescent="0.2">
      <c r="A4" s="1"/>
      <c r="G4" s="13"/>
    </row>
    <row r="5" spans="1:16" ht="16.5" customHeight="1" thickBot="1" x14ac:dyDescent="0.2">
      <c r="A5" s="34" t="s">
        <v>0</v>
      </c>
      <c r="B5" s="34"/>
      <c r="C5" s="28"/>
      <c r="D5" s="19"/>
      <c r="E5" s="18"/>
      <c r="F5" s="18"/>
      <c r="G5" s="18"/>
      <c r="H5" s="18"/>
      <c r="I5" s="18"/>
      <c r="J5" s="7"/>
      <c r="K5" s="22" t="s">
        <v>15</v>
      </c>
      <c r="L5" s="33"/>
    </row>
    <row r="6" spans="1:16" ht="16.5" customHeight="1" thickBot="1" x14ac:dyDescent="0.2">
      <c r="A6" s="35" t="s">
        <v>13</v>
      </c>
      <c r="B6" s="35"/>
      <c r="C6" s="28"/>
      <c r="D6" s="21"/>
      <c r="E6" s="20"/>
      <c r="F6" s="20"/>
      <c r="G6" s="20"/>
      <c r="H6" s="20"/>
      <c r="I6" s="20"/>
      <c r="J6" s="7"/>
      <c r="K6" s="22" t="s">
        <v>16</v>
      </c>
      <c r="L6" s="33"/>
    </row>
    <row r="7" spans="1:16" ht="16.5" customHeight="1" x14ac:dyDescent="0.15">
      <c r="A7" s="35" t="s">
        <v>1</v>
      </c>
      <c r="B7" s="35"/>
      <c r="C7" s="28"/>
      <c r="D7" s="21"/>
      <c r="E7" s="20"/>
      <c r="F7" s="20"/>
      <c r="G7" s="20"/>
      <c r="H7" s="20"/>
      <c r="I7" s="20"/>
      <c r="J7" s="7"/>
      <c r="K7" s="7"/>
      <c r="L7" s="3"/>
    </row>
    <row r="8" spans="1:16" ht="16.5" customHeight="1" x14ac:dyDescent="0.15">
      <c r="A8" s="35" t="s">
        <v>19</v>
      </c>
      <c r="B8" s="35"/>
      <c r="C8" s="28"/>
      <c r="D8" s="21"/>
      <c r="E8" s="20"/>
      <c r="F8" s="20"/>
      <c r="G8" s="20"/>
      <c r="H8" s="20"/>
      <c r="I8" s="20"/>
      <c r="J8" s="7"/>
      <c r="K8" s="7"/>
      <c r="L8" s="3"/>
    </row>
    <row r="9" spans="1:16" ht="16.5" customHeight="1" x14ac:dyDescent="0.15">
      <c r="A9" s="1"/>
    </row>
    <row r="10" spans="1:16" ht="16.5" customHeight="1" x14ac:dyDescent="0.15">
      <c r="A10" s="38" t="s">
        <v>9</v>
      </c>
      <c r="B10" s="39"/>
      <c r="C10" s="39"/>
      <c r="D10" s="39"/>
      <c r="E10" s="45" t="s">
        <v>2</v>
      </c>
      <c r="F10" s="47" t="s">
        <v>26</v>
      </c>
      <c r="G10" s="47" t="s">
        <v>3</v>
      </c>
      <c r="H10" s="47" t="s">
        <v>27</v>
      </c>
      <c r="I10" s="47" t="s">
        <v>25</v>
      </c>
      <c r="J10" s="38" t="s">
        <v>6</v>
      </c>
      <c r="K10" s="39"/>
      <c r="L10" s="40"/>
    </row>
    <row r="11" spans="1:16" ht="16.5" customHeight="1" x14ac:dyDescent="0.15">
      <c r="A11" s="41"/>
      <c r="B11" s="42"/>
      <c r="C11" s="42"/>
      <c r="D11" s="42"/>
      <c r="E11" s="46"/>
      <c r="F11" s="47"/>
      <c r="G11" s="47"/>
      <c r="H11" s="47"/>
      <c r="I11" s="47"/>
      <c r="J11" s="41"/>
      <c r="K11" s="42"/>
      <c r="L11" s="43"/>
    </row>
    <row r="12" spans="1:16" ht="17.100000000000001" customHeight="1" x14ac:dyDescent="0.15">
      <c r="A12" s="26"/>
      <c r="B12" s="17" t="s">
        <v>11</v>
      </c>
      <c r="C12" s="27"/>
      <c r="D12" s="5" t="s">
        <v>12</v>
      </c>
      <c r="E12" s="16"/>
      <c r="F12" s="16"/>
      <c r="G12" s="16"/>
      <c r="H12" s="11" t="str">
        <f t="shared" ref="H12:H29" si="0">IF(E12=0,"",G12/E12)</f>
        <v/>
      </c>
      <c r="I12" s="10" t="str">
        <f>IF(E12="","",IF(H12&gt;=0.285,"○",IF(G12&gt;=F12,"○","×")))</f>
        <v/>
      </c>
      <c r="J12" s="30"/>
      <c r="K12" s="31"/>
      <c r="L12" s="32"/>
    </row>
    <row r="13" spans="1:16" ht="17.100000000000001" customHeight="1" x14ac:dyDescent="0.15">
      <c r="A13" s="26"/>
      <c r="B13" s="17" t="s">
        <v>11</v>
      </c>
      <c r="C13" s="27"/>
      <c r="D13" s="5" t="s">
        <v>12</v>
      </c>
      <c r="E13" s="16"/>
      <c r="F13" s="16"/>
      <c r="G13" s="16"/>
      <c r="H13" s="11" t="str">
        <f t="shared" si="0"/>
        <v/>
      </c>
      <c r="I13" s="10" t="str">
        <f t="shared" ref="I13:I28" si="1">IF(E13="","",IF(H13&gt;=0.285,"○",IF(G13&gt;=F13,"○","×")))</f>
        <v/>
      </c>
      <c r="J13" s="30"/>
      <c r="K13" s="31"/>
      <c r="L13" s="32"/>
    </row>
    <row r="14" spans="1:16" ht="17.100000000000001" customHeight="1" x14ac:dyDescent="0.15">
      <c r="A14" s="26"/>
      <c r="B14" s="17" t="s">
        <v>11</v>
      </c>
      <c r="C14" s="27"/>
      <c r="D14" s="5" t="s">
        <v>12</v>
      </c>
      <c r="E14" s="16"/>
      <c r="F14" s="16"/>
      <c r="G14" s="16"/>
      <c r="H14" s="11" t="str">
        <f t="shared" si="0"/>
        <v/>
      </c>
      <c r="I14" s="10" t="str">
        <f t="shared" si="1"/>
        <v/>
      </c>
      <c r="J14" s="30"/>
      <c r="K14" s="31"/>
      <c r="L14" s="32"/>
    </row>
    <row r="15" spans="1:16" ht="17.100000000000001" customHeight="1" x14ac:dyDescent="0.15">
      <c r="A15" s="26"/>
      <c r="B15" s="17" t="s">
        <v>11</v>
      </c>
      <c r="C15" s="27"/>
      <c r="D15" s="5" t="s">
        <v>12</v>
      </c>
      <c r="E15" s="16"/>
      <c r="F15" s="16"/>
      <c r="G15" s="16"/>
      <c r="H15" s="11" t="str">
        <f t="shared" si="0"/>
        <v/>
      </c>
      <c r="I15" s="10" t="str">
        <f>IF(E15="","",IF(H15&gt;=0.285,"○",IF(G15&gt;=F15,"○","×")))</f>
        <v/>
      </c>
      <c r="J15" s="30"/>
      <c r="K15" s="31"/>
      <c r="L15" s="32"/>
    </row>
    <row r="16" spans="1:16" ht="17.100000000000001" customHeight="1" x14ac:dyDescent="0.15">
      <c r="A16" s="26"/>
      <c r="B16" s="17" t="s">
        <v>11</v>
      </c>
      <c r="C16" s="27"/>
      <c r="D16" s="5" t="s">
        <v>12</v>
      </c>
      <c r="E16" s="16"/>
      <c r="F16" s="16"/>
      <c r="G16" s="16"/>
      <c r="H16" s="11" t="str">
        <f t="shared" si="0"/>
        <v/>
      </c>
      <c r="I16" s="10" t="str">
        <f t="shared" si="1"/>
        <v/>
      </c>
      <c r="J16" s="30"/>
      <c r="K16" s="31"/>
      <c r="L16" s="32"/>
    </row>
    <row r="17" spans="1:16" ht="17.100000000000001" customHeight="1" x14ac:dyDescent="0.15">
      <c r="A17" s="26"/>
      <c r="B17" s="17" t="s">
        <v>11</v>
      </c>
      <c r="C17" s="27"/>
      <c r="D17" s="5" t="s">
        <v>12</v>
      </c>
      <c r="E17" s="16"/>
      <c r="F17" s="16"/>
      <c r="G17" s="16"/>
      <c r="H17" s="11" t="str">
        <f t="shared" si="0"/>
        <v/>
      </c>
      <c r="I17" s="10" t="str">
        <f t="shared" si="1"/>
        <v/>
      </c>
      <c r="J17" s="30"/>
      <c r="K17" s="31"/>
      <c r="L17" s="32"/>
    </row>
    <row r="18" spans="1:16" ht="17.100000000000001" customHeight="1" x14ac:dyDescent="0.15">
      <c r="A18" s="26"/>
      <c r="B18" s="17" t="s">
        <v>11</v>
      </c>
      <c r="C18" s="27"/>
      <c r="D18" s="5" t="s">
        <v>12</v>
      </c>
      <c r="E18" s="16"/>
      <c r="F18" s="16"/>
      <c r="G18" s="16"/>
      <c r="H18" s="11" t="str">
        <f t="shared" si="0"/>
        <v/>
      </c>
      <c r="I18" s="10" t="str">
        <f t="shared" si="1"/>
        <v/>
      </c>
      <c r="J18" s="30"/>
      <c r="K18" s="31"/>
      <c r="L18" s="32"/>
    </row>
    <row r="19" spans="1:16" ht="17.100000000000001" customHeight="1" x14ac:dyDescent="0.15">
      <c r="A19" s="26"/>
      <c r="B19" s="17" t="s">
        <v>11</v>
      </c>
      <c r="C19" s="27"/>
      <c r="D19" s="5" t="s">
        <v>12</v>
      </c>
      <c r="E19" s="16"/>
      <c r="F19" s="16"/>
      <c r="G19" s="16"/>
      <c r="H19" s="11" t="str">
        <f t="shared" si="0"/>
        <v/>
      </c>
      <c r="I19" s="10" t="str">
        <f t="shared" si="1"/>
        <v/>
      </c>
      <c r="J19" s="30"/>
      <c r="K19" s="31"/>
      <c r="L19" s="32"/>
    </row>
    <row r="20" spans="1:16" ht="17.100000000000001" customHeight="1" x14ac:dyDescent="0.15">
      <c r="A20" s="26"/>
      <c r="B20" s="17" t="s">
        <v>11</v>
      </c>
      <c r="C20" s="27"/>
      <c r="D20" s="5" t="s">
        <v>12</v>
      </c>
      <c r="E20" s="16"/>
      <c r="F20" s="16"/>
      <c r="G20" s="16"/>
      <c r="H20" s="11" t="str">
        <f t="shared" si="0"/>
        <v/>
      </c>
      <c r="I20" s="10" t="str">
        <f t="shared" si="1"/>
        <v/>
      </c>
      <c r="J20" s="30"/>
      <c r="K20" s="31"/>
      <c r="L20" s="32"/>
    </row>
    <row r="21" spans="1:16" ht="17.100000000000001" customHeight="1" x14ac:dyDescent="0.15">
      <c r="A21" s="26"/>
      <c r="B21" s="17" t="s">
        <v>11</v>
      </c>
      <c r="C21" s="27"/>
      <c r="D21" s="5" t="s">
        <v>12</v>
      </c>
      <c r="E21" s="16"/>
      <c r="F21" s="16"/>
      <c r="G21" s="16"/>
      <c r="H21" s="11" t="str">
        <f t="shared" si="0"/>
        <v/>
      </c>
      <c r="I21" s="10" t="str">
        <f t="shared" si="1"/>
        <v/>
      </c>
      <c r="J21" s="30"/>
      <c r="K21" s="31"/>
      <c r="L21" s="32"/>
    </row>
    <row r="22" spans="1:16" ht="17.100000000000001" customHeight="1" x14ac:dyDescent="0.15">
      <c r="A22" s="26"/>
      <c r="B22" s="17" t="s">
        <v>11</v>
      </c>
      <c r="C22" s="27"/>
      <c r="D22" s="5" t="s">
        <v>12</v>
      </c>
      <c r="E22" s="16"/>
      <c r="F22" s="16"/>
      <c r="G22" s="16"/>
      <c r="H22" s="11" t="str">
        <f t="shared" si="0"/>
        <v/>
      </c>
      <c r="I22" s="10" t="str">
        <f t="shared" si="1"/>
        <v/>
      </c>
      <c r="J22" s="30"/>
      <c r="K22" s="31"/>
      <c r="L22" s="32"/>
    </row>
    <row r="23" spans="1:16" ht="17.100000000000001" customHeight="1" x14ac:dyDescent="0.15">
      <c r="A23" s="26"/>
      <c r="B23" s="17" t="s">
        <v>11</v>
      </c>
      <c r="C23" s="27"/>
      <c r="D23" s="5" t="s">
        <v>12</v>
      </c>
      <c r="E23" s="16"/>
      <c r="F23" s="16"/>
      <c r="G23" s="16"/>
      <c r="H23" s="11" t="str">
        <f t="shared" si="0"/>
        <v/>
      </c>
      <c r="I23" s="10" t="str">
        <f t="shared" si="1"/>
        <v/>
      </c>
      <c r="J23" s="30"/>
      <c r="K23" s="31"/>
      <c r="L23" s="32"/>
    </row>
    <row r="24" spans="1:16" ht="17.100000000000001" customHeight="1" x14ac:dyDescent="0.15">
      <c r="A24" s="26"/>
      <c r="B24" s="17" t="s">
        <v>11</v>
      </c>
      <c r="C24" s="27"/>
      <c r="D24" s="5" t="s">
        <v>12</v>
      </c>
      <c r="E24" s="16"/>
      <c r="F24" s="16"/>
      <c r="G24" s="16"/>
      <c r="H24" s="11" t="str">
        <f t="shared" si="0"/>
        <v/>
      </c>
      <c r="I24" s="10" t="str">
        <f t="shared" si="1"/>
        <v/>
      </c>
      <c r="J24" s="30"/>
      <c r="K24" s="31"/>
      <c r="L24" s="32"/>
    </row>
    <row r="25" spans="1:16" ht="17.100000000000001" customHeight="1" x14ac:dyDescent="0.15">
      <c r="A25" s="26"/>
      <c r="B25" s="17" t="s">
        <v>11</v>
      </c>
      <c r="C25" s="27"/>
      <c r="D25" s="5" t="s">
        <v>12</v>
      </c>
      <c r="E25" s="16"/>
      <c r="F25" s="16"/>
      <c r="G25" s="16"/>
      <c r="H25" s="11" t="str">
        <f t="shared" si="0"/>
        <v/>
      </c>
      <c r="I25" s="10" t="str">
        <f t="shared" si="1"/>
        <v/>
      </c>
      <c r="J25" s="30"/>
      <c r="K25" s="31"/>
      <c r="L25" s="32"/>
    </row>
    <row r="26" spans="1:16" ht="17.100000000000001" customHeight="1" x14ac:dyDescent="0.15">
      <c r="A26" s="26"/>
      <c r="B26" s="17" t="s">
        <v>11</v>
      </c>
      <c r="C26" s="27"/>
      <c r="D26" s="5" t="s">
        <v>12</v>
      </c>
      <c r="E26" s="16"/>
      <c r="F26" s="16"/>
      <c r="G26" s="16"/>
      <c r="H26" s="11" t="str">
        <f t="shared" si="0"/>
        <v/>
      </c>
      <c r="I26" s="10" t="str">
        <f t="shared" si="1"/>
        <v/>
      </c>
      <c r="J26" s="30"/>
      <c r="K26" s="31"/>
      <c r="L26" s="32"/>
    </row>
    <row r="27" spans="1:16" ht="17.100000000000001" customHeight="1" x14ac:dyDescent="0.15">
      <c r="A27" s="26"/>
      <c r="B27" s="17" t="s">
        <v>11</v>
      </c>
      <c r="C27" s="27"/>
      <c r="D27" s="5" t="s">
        <v>12</v>
      </c>
      <c r="E27" s="16"/>
      <c r="F27" s="16"/>
      <c r="G27" s="16"/>
      <c r="H27" s="11" t="str">
        <f t="shared" si="0"/>
        <v/>
      </c>
      <c r="I27" s="10" t="str">
        <f t="shared" si="1"/>
        <v/>
      </c>
      <c r="J27" s="30"/>
      <c r="K27" s="31"/>
      <c r="L27" s="32"/>
    </row>
    <row r="28" spans="1:16" ht="17.100000000000001" customHeight="1" x14ac:dyDescent="0.15">
      <c r="A28" s="26"/>
      <c r="B28" s="17" t="s">
        <v>11</v>
      </c>
      <c r="C28" s="27"/>
      <c r="D28" s="5" t="s">
        <v>12</v>
      </c>
      <c r="E28" s="16"/>
      <c r="F28" s="16"/>
      <c r="G28" s="16"/>
      <c r="H28" s="11" t="str">
        <f t="shared" si="0"/>
        <v/>
      </c>
      <c r="I28" s="10" t="str">
        <f t="shared" si="1"/>
        <v/>
      </c>
      <c r="J28" s="30"/>
      <c r="K28" s="31"/>
      <c r="L28" s="32"/>
    </row>
    <row r="29" spans="1:16" ht="17.100000000000001" customHeight="1" x14ac:dyDescent="0.15">
      <c r="A29" s="26"/>
      <c r="B29" s="17" t="s">
        <v>11</v>
      </c>
      <c r="C29" s="27"/>
      <c r="D29" s="5" t="s">
        <v>12</v>
      </c>
      <c r="E29" s="16"/>
      <c r="F29" s="16"/>
      <c r="G29" s="16"/>
      <c r="H29" s="11" t="str">
        <f t="shared" si="0"/>
        <v/>
      </c>
      <c r="I29" s="10" t="str">
        <f>IF(E29="","",IF(H29&gt;=0.285,"○",IF(G29&gt;=F29,"○","×")))</f>
        <v/>
      </c>
      <c r="J29" s="30"/>
      <c r="K29" s="31"/>
      <c r="L29" s="32"/>
    </row>
    <row r="30" spans="1:16" ht="5.0999999999999996" customHeight="1" x14ac:dyDescent="0.15">
      <c r="A30" s="6"/>
      <c r="B30" s="6"/>
      <c r="D30" s="6"/>
      <c r="L30" s="6"/>
    </row>
    <row r="31" spans="1:16" ht="16.899999999999999" customHeight="1" x14ac:dyDescent="0.15">
      <c r="A31" s="44" t="s">
        <v>28</v>
      </c>
      <c r="B31" s="35"/>
      <c r="C31" s="35"/>
      <c r="D31" s="35"/>
      <c r="E31" s="5"/>
      <c r="F31" s="5"/>
      <c r="G31" s="5"/>
      <c r="H31" s="24"/>
      <c r="I31" s="10" t="str">
        <f>IF(P31&gt;0,"×","○")</f>
        <v>○</v>
      </c>
      <c r="J31" s="44" t="str">
        <f>IF(I31="○","月単位の週休２日達成","月単位の週休２日未達成")</f>
        <v>月単位の週休２日達成</v>
      </c>
      <c r="K31" s="35"/>
      <c r="L31" s="48"/>
      <c r="O31" s="13" t="s">
        <v>10</v>
      </c>
      <c r="P31" s="2">
        <f>COUNTIF(I12:I29,"×")</f>
        <v>0</v>
      </c>
    </row>
    <row r="32" spans="1:16" ht="16.899999999999999" customHeight="1" x14ac:dyDescent="0.15"/>
    <row r="33" ht="16.899999999999999" customHeight="1" x14ac:dyDescent="0.15"/>
    <row r="34" ht="16.899999999999999" customHeight="1" x14ac:dyDescent="0.15"/>
    <row r="35" ht="16.899999999999999" customHeight="1" x14ac:dyDescent="0.15"/>
    <row r="36" ht="16.899999999999999" customHeight="1" x14ac:dyDescent="0.15"/>
    <row r="37" ht="16.899999999999999" customHeight="1" x14ac:dyDescent="0.15"/>
    <row r="38" ht="16.899999999999999" customHeight="1" x14ac:dyDescent="0.15"/>
  </sheetData>
  <mergeCells count="13">
    <mergeCell ref="J10:L11"/>
    <mergeCell ref="J31:L31"/>
    <mergeCell ref="A5:B5"/>
    <mergeCell ref="A6:B6"/>
    <mergeCell ref="A7:B7"/>
    <mergeCell ref="A8:B8"/>
    <mergeCell ref="A10:D11"/>
    <mergeCell ref="G10:G11"/>
    <mergeCell ref="H10:H11"/>
    <mergeCell ref="I10:I11"/>
    <mergeCell ref="A31:D31"/>
    <mergeCell ref="E10:E11"/>
    <mergeCell ref="F10:F1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1A83-0508-4A9F-9708-B0E748EE3FB1}">
  <dimension ref="A1:P38"/>
  <sheetViews>
    <sheetView view="pageBreakPreview" zoomScaleNormal="100" zoomScaleSheetLayoutView="100" workbookViewId="0">
      <selection activeCell="J3" sqref="J3"/>
    </sheetView>
  </sheetViews>
  <sheetFormatPr defaultColWidth="10" defaultRowHeight="13.5" x14ac:dyDescent="0.15"/>
  <cols>
    <col min="1" max="1" width="11.125" style="2" customWidth="1"/>
    <col min="2" max="2" width="5.5" style="2" customWidth="1"/>
    <col min="3" max="3" width="11.125" style="6" customWidth="1"/>
    <col min="4" max="4" width="5.5" style="2" customWidth="1"/>
    <col min="5" max="11" width="11.125" style="6" customWidth="1"/>
    <col min="12" max="12" width="22.125" style="2" customWidth="1"/>
    <col min="13" max="14" width="9.75" style="2" customWidth="1"/>
    <col min="15" max="15" width="10.5" style="2" customWidth="1"/>
    <col min="16" max="16" width="16" style="2" customWidth="1"/>
    <col min="17" max="17" width="14.875" style="2" customWidth="1"/>
    <col min="18" max="18" width="12.75" style="2" customWidth="1"/>
    <col min="19" max="119" width="9.75" style="2" customWidth="1"/>
    <col min="120" max="16384" width="10" style="2"/>
  </cols>
  <sheetData>
    <row r="1" spans="1:16" x14ac:dyDescent="0.15">
      <c r="L1" s="13" t="s">
        <v>17</v>
      </c>
    </row>
    <row r="2" spans="1:16" ht="17.25" x14ac:dyDescent="0.15">
      <c r="A2" s="23" t="s">
        <v>21</v>
      </c>
      <c r="L2" s="13" t="s">
        <v>22</v>
      </c>
    </row>
    <row r="3" spans="1:16" ht="16.149999999999999" customHeight="1" x14ac:dyDescent="0.15">
      <c r="A3" s="1" t="s">
        <v>24</v>
      </c>
      <c r="G3" s="2"/>
      <c r="H3" s="13"/>
      <c r="I3" s="13"/>
      <c r="J3" s="13"/>
      <c r="O3" s="13" t="s">
        <v>14</v>
      </c>
      <c r="P3" s="4">
        <f>L5-WEEKDAY(L5,1)</f>
        <v>46165</v>
      </c>
    </row>
    <row r="4" spans="1:16" ht="16.149999999999999" customHeight="1" thickBot="1" x14ac:dyDescent="0.2">
      <c r="A4" s="1"/>
      <c r="G4" s="13"/>
    </row>
    <row r="5" spans="1:16" ht="16.5" customHeight="1" thickBot="1" x14ac:dyDescent="0.2">
      <c r="A5" s="34" t="s">
        <v>0</v>
      </c>
      <c r="B5" s="34"/>
      <c r="C5" s="28" t="s">
        <v>29</v>
      </c>
      <c r="D5" s="19"/>
      <c r="E5" s="18"/>
      <c r="F5" s="18"/>
      <c r="G5" s="18"/>
      <c r="H5" s="18"/>
      <c r="I5" s="18"/>
      <c r="J5" s="7"/>
      <c r="K5" s="22" t="s">
        <v>15</v>
      </c>
      <c r="L5" s="33">
        <v>46167</v>
      </c>
    </row>
    <row r="6" spans="1:16" ht="16.5" customHeight="1" thickBot="1" x14ac:dyDescent="0.2">
      <c r="A6" s="35" t="s">
        <v>13</v>
      </c>
      <c r="B6" s="35"/>
      <c r="C6" s="28" t="s">
        <v>31</v>
      </c>
      <c r="D6" s="21"/>
      <c r="E6" s="20"/>
      <c r="F6" s="20"/>
      <c r="G6" s="20"/>
      <c r="H6" s="20"/>
      <c r="I6" s="20"/>
      <c r="J6" s="7"/>
      <c r="K6" s="22" t="s">
        <v>16</v>
      </c>
      <c r="L6" s="33">
        <v>46287</v>
      </c>
    </row>
    <row r="7" spans="1:16" ht="16.5" customHeight="1" x14ac:dyDescent="0.15">
      <c r="A7" s="35" t="s">
        <v>1</v>
      </c>
      <c r="B7" s="35"/>
      <c r="C7" s="28" t="s">
        <v>32</v>
      </c>
      <c r="D7" s="21"/>
      <c r="E7" s="20"/>
      <c r="F7" s="20"/>
      <c r="G7" s="20"/>
      <c r="H7" s="20"/>
      <c r="I7" s="20"/>
      <c r="J7" s="7"/>
      <c r="K7" s="7"/>
      <c r="L7" s="3"/>
    </row>
    <row r="8" spans="1:16" ht="16.5" customHeight="1" x14ac:dyDescent="0.15">
      <c r="A8" s="35" t="s">
        <v>19</v>
      </c>
      <c r="B8" s="35"/>
      <c r="C8" s="28" t="s">
        <v>30</v>
      </c>
      <c r="D8" s="21"/>
      <c r="E8" s="20"/>
      <c r="F8" s="20"/>
      <c r="G8" s="20"/>
      <c r="H8" s="20"/>
      <c r="I8" s="20"/>
      <c r="K8" s="7"/>
      <c r="L8" s="3"/>
    </row>
    <row r="9" spans="1:16" ht="16.5" customHeight="1" x14ac:dyDescent="0.15">
      <c r="A9" s="1"/>
      <c r="J9" s="7"/>
    </row>
    <row r="10" spans="1:16" ht="16.5" customHeight="1" x14ac:dyDescent="0.15">
      <c r="A10" s="38" t="s">
        <v>9</v>
      </c>
      <c r="B10" s="39"/>
      <c r="C10" s="39"/>
      <c r="D10" s="39"/>
      <c r="E10" s="45" t="s">
        <v>2</v>
      </c>
      <c r="F10" s="47" t="s">
        <v>26</v>
      </c>
      <c r="G10" s="47" t="s">
        <v>3</v>
      </c>
      <c r="H10" s="47" t="s">
        <v>27</v>
      </c>
      <c r="I10" s="47" t="s">
        <v>25</v>
      </c>
      <c r="J10" s="38" t="s">
        <v>6</v>
      </c>
      <c r="K10" s="39"/>
      <c r="L10" s="40"/>
    </row>
    <row r="11" spans="1:16" ht="16.5" customHeight="1" x14ac:dyDescent="0.15">
      <c r="A11" s="41"/>
      <c r="B11" s="42"/>
      <c r="C11" s="42"/>
      <c r="D11" s="42"/>
      <c r="E11" s="46"/>
      <c r="F11" s="47"/>
      <c r="G11" s="47"/>
      <c r="H11" s="47"/>
      <c r="I11" s="47"/>
      <c r="J11" s="41"/>
      <c r="K11" s="42"/>
      <c r="L11" s="43"/>
    </row>
    <row r="12" spans="1:16" ht="17.100000000000001" customHeight="1" x14ac:dyDescent="0.15">
      <c r="A12" s="26">
        <v>2026</v>
      </c>
      <c r="B12" s="17" t="s">
        <v>11</v>
      </c>
      <c r="C12" s="27">
        <v>5</v>
      </c>
      <c r="D12" s="5" t="s">
        <v>12</v>
      </c>
      <c r="E12" s="16">
        <v>7</v>
      </c>
      <c r="F12" s="16">
        <v>2</v>
      </c>
      <c r="G12" s="16">
        <v>2</v>
      </c>
      <c r="H12" s="11">
        <f t="shared" ref="H12:H29" si="0">IF(E12=0,"",G12/E12)</f>
        <v>0.2857142857142857</v>
      </c>
      <c r="I12" s="10" t="str">
        <f>IF(E12="","",IF(H12&gt;=0.285,"○",IF(G12&gt;=F12,"○","×")))</f>
        <v>○</v>
      </c>
      <c r="J12" s="30"/>
      <c r="K12" s="31"/>
      <c r="L12" s="32"/>
    </row>
    <row r="13" spans="1:16" ht="17.100000000000001" customHeight="1" x14ac:dyDescent="0.15">
      <c r="A13" s="26">
        <v>2026</v>
      </c>
      <c r="B13" s="17" t="s">
        <v>11</v>
      </c>
      <c r="C13" s="27">
        <v>6</v>
      </c>
      <c r="D13" s="5" t="s">
        <v>12</v>
      </c>
      <c r="E13" s="16">
        <v>30</v>
      </c>
      <c r="F13" s="16">
        <v>8</v>
      </c>
      <c r="G13" s="16">
        <v>8</v>
      </c>
      <c r="H13" s="11">
        <f t="shared" si="0"/>
        <v>0.26666666666666666</v>
      </c>
      <c r="I13" s="10" t="str">
        <f t="shared" ref="I13:I28" si="1">IF(E13="","",IF(H13&gt;=0.285,"○",IF(G13&gt;=F13,"○","×")))</f>
        <v>○</v>
      </c>
      <c r="J13" s="30"/>
      <c r="K13" s="31"/>
      <c r="L13" s="32"/>
    </row>
    <row r="14" spans="1:16" ht="17.100000000000001" customHeight="1" x14ac:dyDescent="0.15">
      <c r="A14" s="26">
        <v>2026</v>
      </c>
      <c r="B14" s="17" t="s">
        <v>11</v>
      </c>
      <c r="C14" s="27">
        <v>7</v>
      </c>
      <c r="D14" s="5" t="s">
        <v>12</v>
      </c>
      <c r="E14" s="16">
        <v>31</v>
      </c>
      <c r="F14" s="16">
        <v>8</v>
      </c>
      <c r="G14" s="16">
        <v>8</v>
      </c>
      <c r="H14" s="11">
        <f t="shared" si="0"/>
        <v>0.25806451612903225</v>
      </c>
      <c r="I14" s="10" t="str">
        <f t="shared" si="1"/>
        <v>○</v>
      </c>
      <c r="J14" s="30"/>
      <c r="K14" s="31"/>
      <c r="L14" s="32"/>
    </row>
    <row r="15" spans="1:16" ht="17.100000000000001" customHeight="1" x14ac:dyDescent="0.15">
      <c r="A15" s="26">
        <v>2026</v>
      </c>
      <c r="B15" s="17" t="s">
        <v>11</v>
      </c>
      <c r="C15" s="27">
        <v>8</v>
      </c>
      <c r="D15" s="5" t="s">
        <v>12</v>
      </c>
      <c r="E15" s="16">
        <v>28</v>
      </c>
      <c r="F15" s="16">
        <v>10</v>
      </c>
      <c r="G15" s="16">
        <v>10</v>
      </c>
      <c r="H15" s="11">
        <f t="shared" si="0"/>
        <v>0.35714285714285715</v>
      </c>
      <c r="I15" s="10" t="str">
        <f>IF(E15="","",IF(H15&gt;=0.285,"○",IF(G15&gt;=F15,"○","×")))</f>
        <v>○</v>
      </c>
      <c r="J15" s="30" t="s">
        <v>34</v>
      </c>
      <c r="K15" s="31"/>
      <c r="L15" s="32"/>
    </row>
    <row r="16" spans="1:16" ht="17.100000000000001" customHeight="1" x14ac:dyDescent="0.15">
      <c r="A16" s="26">
        <v>2026</v>
      </c>
      <c r="B16" s="17" t="s">
        <v>11</v>
      </c>
      <c r="C16" s="27">
        <v>9</v>
      </c>
      <c r="D16" s="5" t="s">
        <v>12</v>
      </c>
      <c r="E16" s="16">
        <v>22</v>
      </c>
      <c r="F16" s="16">
        <v>6</v>
      </c>
      <c r="G16" s="16">
        <v>6</v>
      </c>
      <c r="H16" s="11">
        <f t="shared" si="0"/>
        <v>0.27272727272727271</v>
      </c>
      <c r="I16" s="10" t="str">
        <f t="shared" si="1"/>
        <v>○</v>
      </c>
      <c r="J16" s="30"/>
      <c r="K16" s="31"/>
      <c r="L16" s="32"/>
    </row>
    <row r="17" spans="1:16" ht="17.100000000000001" customHeight="1" x14ac:dyDescent="0.15">
      <c r="A17" s="26"/>
      <c r="B17" s="17" t="s">
        <v>11</v>
      </c>
      <c r="C17" s="27"/>
      <c r="D17" s="5" t="s">
        <v>12</v>
      </c>
      <c r="E17" s="16"/>
      <c r="F17" s="16"/>
      <c r="G17" s="16"/>
      <c r="H17" s="11" t="str">
        <f t="shared" si="0"/>
        <v/>
      </c>
      <c r="I17" s="10" t="str">
        <f t="shared" si="1"/>
        <v/>
      </c>
      <c r="J17" s="30"/>
      <c r="K17" s="31"/>
      <c r="L17" s="32"/>
    </row>
    <row r="18" spans="1:16" ht="17.100000000000001" customHeight="1" x14ac:dyDescent="0.15">
      <c r="A18" s="26"/>
      <c r="B18" s="17" t="s">
        <v>11</v>
      </c>
      <c r="C18" s="27"/>
      <c r="D18" s="5" t="s">
        <v>12</v>
      </c>
      <c r="E18" s="16"/>
      <c r="F18" s="16"/>
      <c r="G18" s="16"/>
      <c r="H18" s="11" t="str">
        <f t="shared" si="0"/>
        <v/>
      </c>
      <c r="I18" s="10" t="str">
        <f t="shared" si="1"/>
        <v/>
      </c>
      <c r="J18" s="30"/>
      <c r="K18" s="31"/>
      <c r="L18" s="32"/>
    </row>
    <row r="19" spans="1:16" ht="17.100000000000001" customHeight="1" x14ac:dyDescent="0.15">
      <c r="A19" s="26"/>
      <c r="B19" s="17" t="s">
        <v>11</v>
      </c>
      <c r="C19" s="27"/>
      <c r="D19" s="5" t="s">
        <v>12</v>
      </c>
      <c r="E19" s="16"/>
      <c r="F19" s="16"/>
      <c r="G19" s="16"/>
      <c r="H19" s="11" t="str">
        <f t="shared" si="0"/>
        <v/>
      </c>
      <c r="I19" s="10" t="str">
        <f t="shared" si="1"/>
        <v/>
      </c>
      <c r="J19" s="30"/>
      <c r="K19" s="31"/>
      <c r="L19" s="32"/>
    </row>
    <row r="20" spans="1:16" ht="17.100000000000001" customHeight="1" x14ac:dyDescent="0.15">
      <c r="A20" s="26"/>
      <c r="B20" s="17" t="s">
        <v>11</v>
      </c>
      <c r="C20" s="27"/>
      <c r="D20" s="5" t="s">
        <v>12</v>
      </c>
      <c r="E20" s="16"/>
      <c r="F20" s="16"/>
      <c r="G20" s="16"/>
      <c r="H20" s="11" t="str">
        <f t="shared" si="0"/>
        <v/>
      </c>
      <c r="I20" s="10" t="str">
        <f t="shared" si="1"/>
        <v/>
      </c>
      <c r="J20" s="30"/>
      <c r="K20" s="31"/>
      <c r="L20" s="32"/>
    </row>
    <row r="21" spans="1:16" ht="17.100000000000001" customHeight="1" x14ac:dyDescent="0.15">
      <c r="A21" s="26"/>
      <c r="B21" s="17" t="s">
        <v>11</v>
      </c>
      <c r="C21" s="27"/>
      <c r="D21" s="5" t="s">
        <v>12</v>
      </c>
      <c r="E21" s="16"/>
      <c r="F21" s="16"/>
      <c r="G21" s="16"/>
      <c r="H21" s="11" t="str">
        <f t="shared" si="0"/>
        <v/>
      </c>
      <c r="I21" s="10" t="str">
        <f t="shared" si="1"/>
        <v/>
      </c>
      <c r="J21" s="30"/>
      <c r="K21" s="31"/>
      <c r="L21" s="32"/>
    </row>
    <row r="22" spans="1:16" ht="17.100000000000001" customHeight="1" x14ac:dyDescent="0.15">
      <c r="A22" s="26"/>
      <c r="B22" s="17" t="s">
        <v>11</v>
      </c>
      <c r="C22" s="27"/>
      <c r="D22" s="5" t="s">
        <v>12</v>
      </c>
      <c r="E22" s="16"/>
      <c r="F22" s="16"/>
      <c r="G22" s="16"/>
      <c r="H22" s="11" t="str">
        <f t="shared" si="0"/>
        <v/>
      </c>
      <c r="I22" s="10" t="str">
        <f t="shared" si="1"/>
        <v/>
      </c>
      <c r="J22" s="30"/>
      <c r="K22" s="31"/>
      <c r="L22" s="32"/>
    </row>
    <row r="23" spans="1:16" ht="17.100000000000001" customHeight="1" x14ac:dyDescent="0.15">
      <c r="A23" s="26"/>
      <c r="B23" s="17" t="s">
        <v>11</v>
      </c>
      <c r="C23" s="27"/>
      <c r="D23" s="5" t="s">
        <v>12</v>
      </c>
      <c r="E23" s="16"/>
      <c r="F23" s="16"/>
      <c r="G23" s="16"/>
      <c r="H23" s="11" t="str">
        <f t="shared" si="0"/>
        <v/>
      </c>
      <c r="I23" s="10" t="str">
        <f t="shared" si="1"/>
        <v/>
      </c>
      <c r="J23" s="30"/>
      <c r="K23" s="31"/>
      <c r="L23" s="32"/>
    </row>
    <row r="24" spans="1:16" ht="17.100000000000001" customHeight="1" x14ac:dyDescent="0.15">
      <c r="A24" s="26"/>
      <c r="B24" s="17" t="s">
        <v>11</v>
      </c>
      <c r="C24" s="27"/>
      <c r="D24" s="5" t="s">
        <v>12</v>
      </c>
      <c r="E24" s="16"/>
      <c r="F24" s="16"/>
      <c r="G24" s="16"/>
      <c r="H24" s="11" t="str">
        <f t="shared" si="0"/>
        <v/>
      </c>
      <c r="I24" s="10" t="str">
        <f t="shared" si="1"/>
        <v/>
      </c>
      <c r="J24" s="30"/>
      <c r="K24" s="31"/>
      <c r="L24" s="32"/>
    </row>
    <row r="25" spans="1:16" ht="17.100000000000001" customHeight="1" x14ac:dyDescent="0.15">
      <c r="A25" s="26"/>
      <c r="B25" s="17" t="s">
        <v>11</v>
      </c>
      <c r="C25" s="27"/>
      <c r="D25" s="5" t="s">
        <v>12</v>
      </c>
      <c r="E25" s="16"/>
      <c r="F25" s="16"/>
      <c r="G25" s="16"/>
      <c r="H25" s="11" t="str">
        <f t="shared" si="0"/>
        <v/>
      </c>
      <c r="I25" s="10" t="str">
        <f t="shared" si="1"/>
        <v/>
      </c>
      <c r="J25" s="30"/>
      <c r="K25" s="31"/>
      <c r="L25" s="32"/>
    </row>
    <row r="26" spans="1:16" ht="17.100000000000001" customHeight="1" x14ac:dyDescent="0.15">
      <c r="A26" s="26"/>
      <c r="B26" s="17" t="s">
        <v>11</v>
      </c>
      <c r="C26" s="27"/>
      <c r="D26" s="5" t="s">
        <v>12</v>
      </c>
      <c r="E26" s="16"/>
      <c r="F26" s="16"/>
      <c r="G26" s="16"/>
      <c r="H26" s="11" t="str">
        <f t="shared" si="0"/>
        <v/>
      </c>
      <c r="I26" s="10" t="str">
        <f t="shared" si="1"/>
        <v/>
      </c>
      <c r="J26" s="30"/>
      <c r="K26" s="31"/>
      <c r="L26" s="32"/>
    </row>
    <row r="27" spans="1:16" ht="17.100000000000001" customHeight="1" x14ac:dyDescent="0.15">
      <c r="A27" s="26"/>
      <c r="B27" s="17" t="s">
        <v>11</v>
      </c>
      <c r="C27" s="27"/>
      <c r="D27" s="5" t="s">
        <v>12</v>
      </c>
      <c r="E27" s="16"/>
      <c r="F27" s="16"/>
      <c r="G27" s="16"/>
      <c r="H27" s="11" t="str">
        <f t="shared" si="0"/>
        <v/>
      </c>
      <c r="I27" s="10" t="str">
        <f t="shared" si="1"/>
        <v/>
      </c>
      <c r="J27" s="30"/>
      <c r="K27" s="31"/>
      <c r="L27" s="32"/>
    </row>
    <row r="28" spans="1:16" ht="17.100000000000001" customHeight="1" x14ac:dyDescent="0.15">
      <c r="A28" s="26"/>
      <c r="B28" s="17" t="s">
        <v>11</v>
      </c>
      <c r="C28" s="27"/>
      <c r="D28" s="5" t="s">
        <v>12</v>
      </c>
      <c r="E28" s="16"/>
      <c r="F28" s="16"/>
      <c r="G28" s="16"/>
      <c r="H28" s="11" t="str">
        <f t="shared" si="0"/>
        <v/>
      </c>
      <c r="I28" s="10" t="str">
        <f t="shared" si="1"/>
        <v/>
      </c>
      <c r="J28" s="30"/>
      <c r="K28" s="31"/>
      <c r="L28" s="32"/>
    </row>
    <row r="29" spans="1:16" ht="17.100000000000001" customHeight="1" x14ac:dyDescent="0.15">
      <c r="A29" s="26"/>
      <c r="B29" s="17" t="s">
        <v>11</v>
      </c>
      <c r="C29" s="27"/>
      <c r="D29" s="5" t="s">
        <v>12</v>
      </c>
      <c r="E29" s="16"/>
      <c r="F29" s="16"/>
      <c r="G29" s="16"/>
      <c r="H29" s="11" t="str">
        <f t="shared" si="0"/>
        <v/>
      </c>
      <c r="I29" s="10" t="str">
        <f>IF(E29="","",IF(H29&gt;=0.285,"○",IF(G29&gt;=F29,"○","×")))</f>
        <v/>
      </c>
      <c r="J29" s="30"/>
      <c r="K29" s="31"/>
      <c r="L29" s="32"/>
    </row>
    <row r="30" spans="1:16" ht="5.0999999999999996" customHeight="1" x14ac:dyDescent="0.15">
      <c r="A30" s="6"/>
      <c r="B30" s="6"/>
      <c r="D30" s="6"/>
      <c r="L30" s="6"/>
    </row>
    <row r="31" spans="1:16" ht="16.899999999999999" customHeight="1" x14ac:dyDescent="0.15">
      <c r="A31" s="44" t="s">
        <v>28</v>
      </c>
      <c r="B31" s="35"/>
      <c r="C31" s="35"/>
      <c r="D31" s="35"/>
      <c r="E31" s="5"/>
      <c r="F31" s="5"/>
      <c r="G31" s="5"/>
      <c r="H31" s="24"/>
      <c r="I31" s="10" t="str">
        <f>IF(P31&gt;0,"×","○")</f>
        <v>○</v>
      </c>
      <c r="J31" s="44" t="str">
        <f>IF(I31="○","月単位の週休２日達成","月単位の週休２日未達成")</f>
        <v>月単位の週休２日達成</v>
      </c>
      <c r="K31" s="35"/>
      <c r="L31" s="48"/>
      <c r="O31" s="13" t="s">
        <v>10</v>
      </c>
      <c r="P31" s="2">
        <f>COUNTIF(I12:I29,"×")</f>
        <v>0</v>
      </c>
    </row>
    <row r="32" spans="1:16" ht="16.899999999999999" customHeight="1" x14ac:dyDescent="0.15"/>
    <row r="33" ht="16.899999999999999" customHeight="1" x14ac:dyDescent="0.15"/>
    <row r="34" ht="16.899999999999999" customHeight="1" x14ac:dyDescent="0.15"/>
    <row r="35" ht="16.899999999999999" customHeight="1" x14ac:dyDescent="0.15"/>
    <row r="36" ht="16.899999999999999" customHeight="1" x14ac:dyDescent="0.15"/>
    <row r="37" ht="16.899999999999999" customHeight="1" x14ac:dyDescent="0.15"/>
    <row r="38" ht="16.899999999999999" customHeight="1" x14ac:dyDescent="0.15"/>
  </sheetData>
  <mergeCells count="13">
    <mergeCell ref="A31:D31"/>
    <mergeCell ref="J31:L31"/>
    <mergeCell ref="A5:B5"/>
    <mergeCell ref="A6:B6"/>
    <mergeCell ref="A7:B7"/>
    <mergeCell ref="A8:B8"/>
    <mergeCell ref="A10:D11"/>
    <mergeCell ref="E10:E11"/>
    <mergeCell ref="F10:F11"/>
    <mergeCell ref="G10:G11"/>
    <mergeCell ref="H10:H11"/>
    <mergeCell ref="I10:I11"/>
    <mergeCell ref="J10:L1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baseType="lpstr" size="12">
      <vt:lpstr>様式第１号（完全週休２日）</vt:lpstr>
      <vt:lpstr>【記入例】様式第１号（完全週休２日）</vt:lpstr>
      <vt:lpstr>様式第１号（月単位）</vt:lpstr>
      <vt:lpstr>【記入例】様式第１号（月単位）</vt:lpstr>
      <vt:lpstr>'【記入例】様式第１号（完全週休２日）'!Print_Area</vt:lpstr>
      <vt:lpstr>'【記入例】様式第１号（月単位）'!Print_Area</vt:lpstr>
      <vt:lpstr>'様式第１号（完全週休２日）'!Print_Area</vt:lpstr>
      <vt:lpstr>'様式第１号（月単位）'!Print_Area</vt:lpstr>
      <vt:lpstr>'【記入例】様式第１号（完全週休２日）'!Print_Titles</vt:lpstr>
      <vt:lpstr>'【記入例】様式第１号（月単位）'!Print_Titles</vt:lpstr>
      <vt:lpstr>'様式第１号（完全週休２日）'!Print_Titles</vt:lpstr>
      <vt:lpstr>'様式第１号（月単位）'!Print_Titles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2024-03-13T02:18:33Z</dcterms:created>
  <dcterms:modified xsi:type="dcterms:W3CDTF">2026-01-06T02:01:43Z</dcterms:modified>
</cp:coreProperties>
</file>