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129"/>
  <workbookPr/>
  <xr:revisionPtr xr6:coauthVersionLast="47" xr6:coauthVersionMax="47" documentId="13_ncr:1_{06038893-6655-4CB4-B9B8-7FC8E6ED1052}" revIDLastSave="0" xr10:uidLastSave="{00000000-0000-0000-0000-000000000000}"/>
  <bookViews>
    <workbookView xr2:uid="{00000000-000D-0000-FFFF-FFFF00000000}" windowHeight="13320" windowWidth="21285" xWindow="24555" yWindow="159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E37" i="10"/>
  <c r="AM37" i="10"/>
  <c r="C37" i="10"/>
  <c r="BE36" i="10"/>
  <c r="AM36" i="10"/>
  <c r="BW35" i="10"/>
  <c r="BW36" i="10" s="1"/>
  <c r="BE35" i="10"/>
  <c r="BW34" i="10"/>
  <c r="C34" i="10"/>
  <c r="C35" i="10" s="1"/>
  <c r="CO34" i="10" l="1"/>
  <c r="CO35" i="10" s="1"/>
  <c r="CO36" i="10" s="1"/>
  <c r="CO37" i="10" s="1"/>
  <c r="CO38" i="10" s="1"/>
  <c r="BW37" i="10"/>
  <c r="C36" i="10"/>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<sst xmlns="http://schemas.openxmlformats.org/spreadsheetml/2006/main" count="1025" uniqueCount="568">
  <si>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</si>
  <si>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</si>
  <si>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</si>
  <si>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</si>
  <si>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</si>
  <si>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</si>
  <si>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</si>
  <si>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</si>
  <si>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</si>
  <si>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</si>
  <si>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</si>
  <si>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</si>
  <si>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</si>
  <si>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</si>
  <si>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</si>
  <si>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</si>
  <si>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</si>
  <si>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</si>
  <si>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</si>
  <si>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</si>
  <si>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</si>
  <si>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</si>
  <si>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</si>
  <si>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</si>
  <si>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</si>
  <si>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</si>
  <si>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</si>
  <si>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</si>
  <si>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</si>
  <si>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</si>
  <si>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</si>
  <si>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</si>
  <si>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</si>
  <si>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</si>
  <si>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</si>
  <si>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</si>
  <si>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</si>
  <si>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</si>
  <si>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</si>
  <si>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</si>
  <si>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</si>
  <si>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</si>
  <si>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</si>
  <si>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</si>
  <si>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</si>
  <si>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</si>
  <si>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</si>
  <si>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</si>
  <si>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</si>
  <si>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</si>
  <si>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</si>
  <si>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</si>
  <si>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</si>
  <si>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</si>
  <si>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</si>
  <si>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</si>
  <si>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</si>
  <si>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</si>
  <si>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</si>
  <si>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</si>
  <si>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</si>
  <si>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</si>
  <si>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</si>
  <si>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</si>
  <si>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</si>
  <si>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</si>
  <si>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</si>
  <si>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</si>
  <si>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</si>
  <si>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</si>
  <si>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</si>
  <si>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</si>
  <si>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</si>
  <si>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</si>
  <si>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</si>
  <si>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</si>
  <si>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</si>
  <si>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</si>
  <si>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</si>
  <si>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</si>
  <si>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</si>
  <si>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</si>
  <si>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</si>
  <si>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</si>
  <si>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</si>
  <si>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</si>
  <si>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</si>
  <si>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</si>
  <si>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</si>
  <si>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</si>
  <si>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</si>
  <si>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</si>
  <si>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</si>
  <si>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</si>
  <si>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川越市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</si>
  <si>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</si>
  <si>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</si>
  <si>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</si>
  <si>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</si>
  <si>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</si>
  <si>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</si>
  <si>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</si>
  <si>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</si>
  <si>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</si>
  <si>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</si>
  <si>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</si>
  <si>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</si>
  <si>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</si>
  <si>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</si>
  <si>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</si>
  <si>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</si>
  <si>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</si>
  <si>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</si>
  <si>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</si>
  <si>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</si>
  <si>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</si>
  <si>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</si>
  <si>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</si>
  <si>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</si>
  <si>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</si>
  <si>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</si>
  <si>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</si>
  <si>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</si>
  <si>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</si>
  <si>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</si>
  <si>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</si>
  <si>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</si>
  <si>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</si>
  <si>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</si>
  <si>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</si>
  <si>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</si>
  <si>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</si>
  <si>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</si>
  <si>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</si>
  <si>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</si>
  <si>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</si>
  <si>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</si>
  <si>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</si>
  <si>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</si>
  <si>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</si>
  <si>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</si>
  <si>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</si>
  <si>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</si>
  <si>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</si>
  <si>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</si>
  <si>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</si>
  <si>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</si>
  <si>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</si>
  <si>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</si>
  <si>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</si>
  <si>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</si>
  <si>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</si>
  <si>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</si>
  <si>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</si>
  <si>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</si>
  <si>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</si>
  <si>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</si>
  <si>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</si>
  <si>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</si>
  <si>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</si>
  <si>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</si>
  <si>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</si>
  <si>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</si>
  <si>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</si>
  <si>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</si>
  <si>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</si>
  <si>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</si>
  <si>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</si>
  <si>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</si>
  <si>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</si>
  <si>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</si>
  <si>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</si>
  <si>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</si>
  <si>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</si>
  <si>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</si>
  <si>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</si>
  <si>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</si>
  <si>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</si>
  <si>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</si>
  <si>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</si>
  <si>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</si>
  <si>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</si>
  <si>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</si>
  <si>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</si>
  <si>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</si>
  <si>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</si>
  <si>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</si>
  <si>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</si>
  <si>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</si>
  <si>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</si>
  <si>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</si>
  <si>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</si>
  <si>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</si>
  <si>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</si>
  <si>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</si>
  <si>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</si>
  <si>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</si>
  <si>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</si>
  <si>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</si>
  <si>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</si>
  <si>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</si>
  <si>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</si>
  <si>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</si>
  <si>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埼玉県川越市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</si>
  <si>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</si>
  <si>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</si>
  <si>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</si>
  <si>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</si>
  <si>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</si>
  <si>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</si>
  <si>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</si>
  <si>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</si>
  <si>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</si>
  <si>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</si>
  <si>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</si>
  <si>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</si>
  <si>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</si>
  <si>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</si>
  <si>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</si>
  <si>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</si>
  <si>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</si>
  <si>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</si>
  <si>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</si>
  <si>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</si>
  <si>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</si>
  <si>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</si>
  <si>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</si>
  <si>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</si>
  <si>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</si>
  <si>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</si>
  <si>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</si>
  <si>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</si>
  <si>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</si>
  <si>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</si>
  <si>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</si>
  <si>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</si>
  <si>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</si>
  <si>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</si>
  <si>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</si>
  <si>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</si>
  <si>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</si>
  <si>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</si>
  <si>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</si>
  <si>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</si>
  <si>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</si>
  <si>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</si>
  <si>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</si>
  <si>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</si>
  <si>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</si>
  <si>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</si>
  <si>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</si>
  <si>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</si>
  <si>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</si>
  <si>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</si>
  <si>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</si>
  <si>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</si>
  <si>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</si>
  <si>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</si>
  <si>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</si>
  <si>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</si>
  <si>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</si>
  <si>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</si>
  <si>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</si>
  <si>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</si>
  <si>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</si>
  <si>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</si>
  <si>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</si>
  <si>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</si>
  <si>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</si>
  <si>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</si>
  <si>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</si>
  <si>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</si>
  <si>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</si>
  <si>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</si>
  <si>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</si>
  <si>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</si>
  <si>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</si>
  <si>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</si>
  <si>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</si>
  <si>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</si>
  <si>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</si>
  <si>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</si>
  <si>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</si>
  <si>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</si>
  <si>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</si>
  <si>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</si>
  <si>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</si>
  <si>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</si>
  <si>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</si>
  <si>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</si>
  <si>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</si>
  <si>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</si>
  <si>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</si>
  <si>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</si>
  <si>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</si>
  <si>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</si>
  <si>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</si>
  <si>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</si>
  <si>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</si>
  <si>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</si>
  <si>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</si>
  <si>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</si>
  <si>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</si>
  <si>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</si>
  <si>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</si>
  <si>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</si>
  <si>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</si>
  <si>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</si>
  <si>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</si>
  <si>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</si>
  <si>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</si>
  <si>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</si>
  <si>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</si>
  <si>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</si>
  <si>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</si>
  <si>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</si>
  <si>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</si>
  <si>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</si>
  <si>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</si>
  <si>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</si>
  <si>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</si>
  <si>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</si>
  <si>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</si>
  <si>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</si>
  <si>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</si>
  <si>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</si>
  <si>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</si>
  <si>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</si>
  <si>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</si>
  <si>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</si>
  <si>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</si>
  <si>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</si>
  <si>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</si>
  <si>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</si>
  <si>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</si>
  <si>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</si>
  <si>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</si>
  <si>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</si>
  <si>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</si>
  <si>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</si>
  <si>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</si>
  <si>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</si>
  <si>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</si>
  <si>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</si>
  <si>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</si>
  <si>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</si>
  <si>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</si>
  <si>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</si>
  <si>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</si>
  <si>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</si>
  <si>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</si>
  <si>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</si>
  <si>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</si>
  <si>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</si>
  <si>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埼玉県川越市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</si>
  <si>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</si>
  <si>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</si>
  <si>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</si>
  <si>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</si>
  <si>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</si>
  <si>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</si>
  <si>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</si>
  <si>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</si>
  <si>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</si>
  <si>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</si>
  <si>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</si>
  <si>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</si>
  <si>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</si>
  <si>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</si>
  <si>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</si>
  <si>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</si>
  <si>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</si>
  <si>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</si>
  <si>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</si>
  <si>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</si>
  <si>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歯科診療事業特別会計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</si>
  <si>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</si>
  <si>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</si>
  <si>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</si>
  <si>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</si>
  <si>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</si>
  <si>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</si>
  <si>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</si>
  <si>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</si>
  <si>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</si>
  <si>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</si>
  <si>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</si>
  <si>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</si>
  <si>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</si>
  <si>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</si>
  <si>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</si>
  <si>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</si>
  <si>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</si>
  <si>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川越駅東口公共地下駐車場事業特別会計</t>
    <phoneticPr fontId="5"/>
  </si>
  <si>
    <t>水道事業会計</t>
    <phoneticPr fontId="5"/>
  </si>
  <si>
    <t>法適用企業</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</si>
  <si>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</si>
  <si>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</si>
  <si>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</si>
  <si>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</si>
  <si>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</si>
  <si>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</si>
  <si>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</si>
  <si>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</si>
  <si>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</si>
  <si>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</si>
  <si>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</si>
  <si>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</si>
  <si>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</si>
  <si>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</si>
  <si>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</si>
  <si>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</si>
  <si>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</si>
  <si>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</si>
  <si>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</si>
  <si>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</si>
  <si>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</si>
  <si>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</si>
  <si>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</si>
  <si>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</si>
  <si>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</si>
  <si>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</si>
  <si>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</si>
  <si>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</si>
  <si>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</si>
  <si>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</si>
  <si>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</si>
  <si>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</si>
  <si>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</si>
  <si>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</si>
  <si>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</si>
  <si>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</si>
  <si>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</si>
  <si>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</si>
  <si>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</si>
  <si>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</si>
  <si>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</si>
  <si>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</si>
  <si>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</si>
  <si>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</si>
  <si>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</si>
  <si>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</si>
  <si>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</si>
  <si>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</si>
  <si>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</si>
  <si>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</si>
  <si>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</si>
  <si>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</si>
  <si>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</si>
  <si>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</si>
  <si>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</si>
  <si>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</si>
  <si>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</si>
  <si>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</si>
  <si>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</si>
  <si>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</si>
  <si>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</si>
  <si>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</si>
  <si>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</si>
  <si>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</si>
  <si>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</si>
  <si>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</si>
  <si>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</si>
  <si>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</si>
  <si>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</si>
  <si>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</si>
  <si>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</si>
  <si>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</si>
  <si>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</si>
  <si>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</si>
  <si>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</si>
  <si>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</si>
  <si>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</si>
  <si>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</si>
  <si>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</si>
  <si>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</si>
  <si>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</si>
  <si>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</si>
  <si>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</si>
  <si>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</si>
  <si>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</si>
  <si>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</si>
  <si>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</si>
  <si>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</si>
  <si>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</si>
  <si>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</si>
  <si>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</si>
  <si>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</si>
  <si>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</si>
  <si>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</si>
  <si>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</si>
  <si>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</si>
  <si>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</si>
  <si>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</si>
  <si>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</si>
  <si>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</si>
  <si>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</si>
  <si>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</si>
  <si>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</si>
  <si>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</si>
  <si>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</si>
  <si>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</si>
  <si>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</si>
  <si>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</si>
  <si>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</si>
  <si>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</si>
  <si>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</si>
  <si>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</si>
  <si>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</si>
  <si>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</si>
  <si>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</si>
  <si>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</si>
  <si>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</si>
  <si>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</si>
  <si>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</si>
  <si>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</si>
  <si>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</si>
  <si>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</si>
  <si>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</si>
  <si>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</si>
  <si>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</si>
  <si>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</si>
  <si>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</si>
  <si>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</si>
  <si>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</si>
  <si>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</si>
  <si>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</si>
  <si>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</si>
  <si>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</si>
  <si>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</si>
  <si>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</si>
  <si>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</si>
  <si>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</si>
  <si>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</si>
  <si>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0.08</t>
  </si>
  <si>
    <t>▲ 1.69</t>
  </si>
  <si>
    <t>一般会計</t>
  </si>
  <si>
    <t>公共下水道事業会計</t>
  </si>
  <si>
    <t>水道事業会計</t>
  </si>
  <si>
    <t>介護保険事業特別会計</t>
  </si>
  <si>
    <t>国民健康保険事業特別会計</t>
  </si>
  <si>
    <t>母子父子寡婦福祉資金貸付事業特別会計</t>
  </si>
  <si>
    <t>農業集落排水事業特別会計</t>
  </si>
  <si>
    <t>川越駅東口公共地下駐車場事業特別会計</t>
  </si>
  <si>
    <t>その他会計（赤字）</t>
  </si>
  <si>
    <t>その他会計（黒字）</t>
  </si>
  <si>
    <t>R02</t>
    <phoneticPr fontId="5"/>
  </si>
  <si>
    <t>R03</t>
    <phoneticPr fontId="5"/>
  </si>
  <si>
    <t>R04</t>
    <phoneticPr fontId="5"/>
  </si>
  <si>
    <t>R05</t>
    <phoneticPr fontId="5"/>
  </si>
  <si>
    <t>R06</t>
    <phoneticPr fontId="5"/>
  </si>
  <si>
    <t>川越地区消防組合</t>
    <phoneticPr fontId="2"/>
  </si>
  <si>
    <t>川越市勤労者福祉サービスセンター</t>
    <rPh sb="0" eb="3">
      <t>カワゴエシ</t>
    </rPh>
    <rPh sb="3" eb="6">
      <t>キンロウシャ</t>
    </rPh>
    <rPh sb="6" eb="8">
      <t>フクシ</t>
    </rPh>
    <phoneticPr fontId="2"/>
  </si>
  <si>
    <t>川越市施設管理公社</t>
    <rPh sb="0" eb="3">
      <t>カワゴエシ</t>
    </rPh>
    <rPh sb="3" eb="5">
      <t>シセツ</t>
    </rPh>
    <rPh sb="5" eb="7">
      <t>カンリ</t>
    </rPh>
    <rPh sb="7" eb="9">
      <t>コウシャ</t>
    </rPh>
    <phoneticPr fontId="2"/>
  </si>
  <si>
    <t>川越市総合卸売市場</t>
    <rPh sb="0" eb="3">
      <t>カワゴエシ</t>
    </rPh>
    <rPh sb="3" eb="5">
      <t>ソウゴウ</t>
    </rPh>
    <rPh sb="5" eb="9">
      <t>オロシウリイチバ</t>
    </rPh>
    <phoneticPr fontId="2"/>
  </si>
  <si>
    <t>川越都市開発</t>
    <rPh sb="0" eb="2">
      <t>カワゴエ</t>
    </rPh>
    <rPh sb="2" eb="4">
      <t>トシ</t>
    </rPh>
    <rPh sb="4" eb="6">
      <t>カイハツ</t>
    </rPh>
    <phoneticPr fontId="2"/>
  </si>
  <si>
    <t>川越土地開発公社</t>
    <rPh sb="0" eb="2">
      <t>カワゴエ</t>
    </rPh>
    <rPh sb="2" eb="6">
      <t>トチカイハツ</t>
    </rPh>
    <rPh sb="6" eb="8">
      <t>コウシャ</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</si>
  <si>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</si>
  <si>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埼玉県後期高齢者医療広域連合</t>
    <rPh sb="0" eb="3">
      <t>サイタマケン</t>
    </rPh>
    <rPh sb="3" eb="5">
      <t>コウキ</t>
    </rPh>
    <rPh sb="5" eb="7">
      <t>コウレイ</t>
    </rPh>
    <rPh sb="7" eb="8">
      <t>シャ</t>
    </rPh>
    <rPh sb="8" eb="10">
      <t>イリョウ</t>
    </rPh>
    <rPh sb="10" eb="14">
      <t>コウイキレンゴウ</t>
    </rPh>
    <phoneticPr fontId="2"/>
  </si>
  <si>
    <t>彩の組さいたま人づくり広域連合</t>
    <rPh sb="0" eb="1">
      <t>サイ</t>
    </rPh>
    <rPh sb="2" eb="3">
      <t>クミ</t>
    </rPh>
    <rPh sb="7" eb="8">
      <t>ヒト</t>
    </rPh>
    <rPh sb="11" eb="13">
      <t>コウイキ</t>
    </rPh>
    <rPh sb="13" eb="15">
      <t>レンゴウ</t>
    </rPh>
    <phoneticPr fontId="2"/>
  </si>
  <si>
    <t>一般会計</t>
    <rPh sb="0" eb="2">
      <t>イッパン</t>
    </rPh>
    <rPh sb="2" eb="4">
      <t>カイケイ</t>
    </rPh>
    <phoneticPr fontId="2"/>
  </si>
  <si>
    <t>特別会計</t>
    <rPh sb="0" eb="2">
      <t>トクベツ</t>
    </rPh>
    <rPh sb="2" eb="4">
      <t>カイケイ</t>
    </rPh>
    <phoneticPr fontId="2"/>
  </si>
  <si>
    <t>-</t>
    <phoneticPr fontId="2"/>
  </si>
  <si>
    <t>庁舎建設基金</t>
    <rPh sb="0" eb="2">
      <t>チョウシャ</t>
    </rPh>
    <rPh sb="2" eb="4">
      <t>ケンセツ</t>
    </rPh>
    <rPh sb="4" eb="6">
      <t>キキン</t>
    </rPh>
    <phoneticPr fontId="5"/>
  </si>
  <si>
    <t>公共施設マネジメント基金</t>
    <rPh sb="0" eb="2">
      <t>コウキョウ</t>
    </rPh>
    <rPh sb="2" eb="4">
      <t>シセツ</t>
    </rPh>
    <rPh sb="10" eb="12">
      <t>キキン</t>
    </rPh>
    <phoneticPr fontId="2"/>
  </si>
  <si>
    <t>職員退職手当基金</t>
    <rPh sb="0" eb="2">
      <t>ショクイン</t>
    </rPh>
    <rPh sb="2" eb="4">
      <t>タイショク</t>
    </rPh>
    <rPh sb="4" eb="6">
      <t>テアテ</t>
    </rPh>
    <rPh sb="6" eb="8">
      <t>キキン</t>
    </rPh>
    <phoneticPr fontId="2"/>
  </si>
  <si>
    <t>初雁公園整備基金</t>
    <rPh sb="0" eb="2">
      <t>ハツカリ</t>
    </rPh>
    <rPh sb="2" eb="4">
      <t>コウエン</t>
    </rPh>
    <rPh sb="4" eb="6">
      <t>セイビ</t>
    </rPh>
    <rPh sb="6" eb="8">
      <t>キキン</t>
    </rPh>
    <phoneticPr fontId="2"/>
  </si>
  <si>
    <t>緑の基金</t>
    <rPh sb="0" eb="1">
      <t>ミドリ</t>
    </rPh>
    <rPh sb="2" eb="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</si>
</sst>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1576-4593-8D27-5BA2B6904D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22501</c:v>
                </c:pt>
                <c:pt idx="1">
                  <c:v>24348</c:v>
                </c:pt>
                <c:pt idx="2">
                  <c:v>17278</c:v>
                </c:pt>
                <c:pt idx="3">
                  <c:v>21780</c:v>
                </c:pt>
                <c:pt idx="4">
                  <c:v>24893</c:v>
                </c:pt>
              </c:numCache>
            </c:numRef>
          </c:val>
          <c:smooth val="0"/>
          <c:extLst>
            <c:ext xmlns:c16="http://schemas.microsoft.com/office/drawing/2014/chart" uri="{C3380CC4-5D6E-409C-BE32-E72D297353CC}">
              <c16:uniqueId val="{00000001-1576-4593-8D27-5BA2B6904D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6.17</c:v>
                </c:pt>
                <c:pt idx="1">
                  <c:v>11.1</c:v>
                </c:pt>
                <c:pt idx="2">
                  <c:v>12.66</c:v>
                </c:pt>
                <c:pt idx="3">
                  <c:v>7.52</c:v>
                </c:pt>
                <c:pt idx="4">
                  <c:v>9.02</c:v>
                </c:pt>
              </c:numCache>
            </c:numRef>
          </c:val>
          <c:extLst>
            <c:ext xmlns:c16="http://schemas.microsoft.com/office/drawing/2014/chart" uri="{C3380CC4-5D6E-409C-BE32-E72D297353CC}">
              <c16:uniqueId val="{00000000-7333-43FD-BF88-84B4A423F2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4.6399999999999997</c:v>
                </c:pt>
                <c:pt idx="1">
                  <c:v>5.42</c:v>
                </c:pt>
                <c:pt idx="2">
                  <c:v>6.51</c:v>
                </c:pt>
                <c:pt idx="3">
                  <c:v>11.2</c:v>
                </c:pt>
                <c:pt idx="4">
                  <c:v>7.55</c:v>
                </c:pt>
              </c:numCache>
            </c:numRef>
          </c:val>
          <c:extLst>
            <c:ext xmlns:c16="http://schemas.microsoft.com/office/drawing/2014/chart" uri="{C3380CC4-5D6E-409C-BE32-E72D297353CC}">
              <c16:uniqueId val="{00000001-7333-43FD-BF88-84B4A423F2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1.64</c:v>
                </c:pt>
                <c:pt idx="1">
                  <c:v>6.21</c:v>
                </c:pt>
                <c:pt idx="2">
                  <c:v>2.25</c:v>
                </c:pt>
                <c:pt idx="3">
                  <c:v>-0.08</c:v>
                </c:pt>
                <c:pt idx="4">
                  <c:v>-1.69</c:v>
                </c:pt>
              </c:numCache>
            </c:numRef>
          </c:val>
          <c:smooth val="0"/>
          <c:extLst>
            <c:ext xmlns:c16="http://schemas.microsoft.com/office/drawing/2014/chart" uri="{C3380CC4-5D6E-409C-BE32-E72D297353CC}">
              <c16:uniqueId val="{00000002-7333-43FD-BF88-84B4A423F2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0.11</c:v>
                </c:pt>
                <c:pt idx="4">
                  <c:v>#N/A</c:v>
                </c:pt>
                <c:pt idx="5">
                  <c:v>0.13</c:v>
                </c:pt>
                <c:pt idx="6">
                  <c:v>#N/A</c:v>
                </c:pt>
                <c:pt idx="7">
                  <c:v>7.0000000000000007E-2</c:v>
                </c:pt>
                <c:pt idx="8">
                  <c:v>#N/A</c:v>
                </c:pt>
                <c:pt idx="9">
                  <c:v>0.05</c:v>
                </c:pt>
              </c:numCache>
            </c:numRef>
          </c:val>
          <c:extLst>
            <c:ext xmlns:c16="http://schemas.microsoft.com/office/drawing/2014/chart" uri="{C3380CC4-5D6E-409C-BE32-E72D297353CC}">
              <c16:uniqueId val="{00000000-933C-4EE2-8CE8-25E63DC361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3C-4EE2-8CE8-25E63DC36151}"/>
            </c:ext>
          </c:extLst>
        </c:ser>
        <c:ser>
          <c:idx val="2"/>
          <c:order val="2"/>
          <c:tx>
            <c:strRef>
              <c:f>データシート!$A$29</c:f>
              <c:strCache>
                <c:ptCount val="1"/>
                <c:pt idx="0">
                  <c:v>川越駅東口公共地下駐車場事業特別会計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0.03</c:v>
                </c:pt>
                <c:pt idx="6">
                  <c:v>#N/A</c:v>
                </c:pt>
                <c:pt idx="7">
                  <c:v>0.04</c:v>
                </c:pt>
                <c:pt idx="8">
                  <c:v>#N/A</c:v>
                </c:pt>
                <c:pt idx="9">
                  <c:v>0.05</c:v>
                </c:pt>
              </c:numCache>
            </c:numRef>
          </c:val>
          <c:extLst>
            <c:ext xmlns:c16="http://schemas.microsoft.com/office/drawing/2014/chart" uri="{C3380CC4-5D6E-409C-BE32-E72D297353CC}">
              <c16:uniqueId val="{00000002-933C-4EE2-8CE8-25E63DC3615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0.1</c:v>
                </c:pt>
                <c:pt idx="4">
                  <c:v>#N/A</c:v>
                </c:pt>
                <c:pt idx="5">
                  <c:v>0.13</c:v>
                </c:pt>
                <c:pt idx="6">
                  <c:v>#N/A</c:v>
                </c:pt>
                <c:pt idx="7">
                  <c:v>0.03</c:v>
                </c:pt>
                <c:pt idx="8">
                  <c:v>#N/A</c:v>
                </c:pt>
                <c:pt idx="9">
                  <c:v>0.09</c:v>
                </c:pt>
              </c:numCache>
            </c:numRef>
          </c:val>
          <c:extLst>
            <c:ext xmlns:c16="http://schemas.microsoft.com/office/drawing/2014/chart" uri="{C3380CC4-5D6E-409C-BE32-E72D297353CC}">
              <c16:uniqueId val="{00000003-933C-4EE2-8CE8-25E63DC36151}"/>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0.15</c:v>
                </c:pt>
                <c:pt idx="4">
                  <c:v>#N/A</c:v>
                </c:pt>
                <c:pt idx="5">
                  <c:v>0.2</c:v>
                </c:pt>
                <c:pt idx="6">
                  <c:v>#N/A</c:v>
                </c:pt>
                <c:pt idx="7">
                  <c:v>0.25</c:v>
                </c:pt>
                <c:pt idx="8">
                  <c:v>#N/A</c:v>
                </c:pt>
                <c:pt idx="9">
                  <c:v>0.21</c:v>
                </c:pt>
              </c:numCache>
            </c:numRef>
          </c:val>
          <c:extLst>
            <c:ext xmlns:c16="http://schemas.microsoft.com/office/drawing/2014/chart" uri="{C3380CC4-5D6E-409C-BE32-E72D297353CC}">
              <c16:uniqueId val="{00000004-933C-4EE2-8CE8-25E63DC3615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1.43</c:v>
                </c:pt>
                <c:pt idx="2">
                  <c:v>#N/A</c:v>
                </c:pt>
                <c:pt idx="3">
                  <c:v>1.75</c:v>
                </c:pt>
                <c:pt idx="4">
                  <c:v>#N/A</c:v>
                </c:pt>
                <c:pt idx="5">
                  <c:v>1.76</c:v>
                </c:pt>
                <c:pt idx="6">
                  <c:v>#N/A</c:v>
                </c:pt>
                <c:pt idx="7">
                  <c:v>1.07</c:v>
                </c:pt>
                <c:pt idx="8">
                  <c:v>#N/A</c:v>
                </c:pt>
                <c:pt idx="9">
                  <c:v>1.24</c:v>
                </c:pt>
              </c:numCache>
            </c:numRef>
          </c:val>
          <c:extLst>
            <c:ext xmlns:c16="http://schemas.microsoft.com/office/drawing/2014/chart" uri="{C3380CC4-5D6E-409C-BE32-E72D297353CC}">
              <c16:uniqueId val="{00000005-933C-4EE2-8CE8-25E63DC3615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1.59</c:v>
                </c:pt>
                <c:pt idx="2">
                  <c:v>#N/A</c:v>
                </c:pt>
                <c:pt idx="3">
                  <c:v>1.18</c:v>
                </c:pt>
                <c:pt idx="4">
                  <c:v>#N/A</c:v>
                </c:pt>
                <c:pt idx="5">
                  <c:v>1.28</c:v>
                </c:pt>
                <c:pt idx="6">
                  <c:v>#N/A</c:v>
                </c:pt>
                <c:pt idx="7">
                  <c:v>0.66</c:v>
                </c:pt>
                <c:pt idx="8">
                  <c:v>#N/A</c:v>
                </c:pt>
                <c:pt idx="9">
                  <c:v>1.54</c:v>
                </c:pt>
              </c:numCache>
            </c:numRef>
          </c:val>
          <c:extLst>
            <c:ext xmlns:c16="http://schemas.microsoft.com/office/drawing/2014/chart" uri="{C3380CC4-5D6E-409C-BE32-E72D297353CC}">
              <c16:uniqueId val="{00000006-933C-4EE2-8CE8-25E63DC3615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8.58</c:v>
                </c:pt>
                <c:pt idx="2">
                  <c:v>#N/A</c:v>
                </c:pt>
                <c:pt idx="3">
                  <c:v>8.24</c:v>
                </c:pt>
                <c:pt idx="4">
                  <c:v>#N/A</c:v>
                </c:pt>
                <c:pt idx="5">
                  <c:v>7.53</c:v>
                </c:pt>
                <c:pt idx="6">
                  <c:v>#N/A</c:v>
                </c:pt>
                <c:pt idx="7">
                  <c:v>6.94</c:v>
                </c:pt>
                <c:pt idx="8">
                  <c:v>#N/A</c:v>
                </c:pt>
                <c:pt idx="9">
                  <c:v>6.85</c:v>
                </c:pt>
              </c:numCache>
            </c:numRef>
          </c:val>
          <c:extLst>
            <c:ext xmlns:c16="http://schemas.microsoft.com/office/drawing/2014/chart" uri="{C3380CC4-5D6E-409C-BE32-E72D297353CC}">
              <c16:uniqueId val="{00000007-933C-4EE2-8CE8-25E63DC36151}"/>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8.07</c:v>
                </c:pt>
                <c:pt idx="2">
                  <c:v>#N/A</c:v>
                </c:pt>
                <c:pt idx="3">
                  <c:v>7.69</c:v>
                </c:pt>
                <c:pt idx="4">
                  <c:v>#N/A</c:v>
                </c:pt>
                <c:pt idx="5">
                  <c:v>8.08</c:v>
                </c:pt>
                <c:pt idx="6">
                  <c:v>#N/A</c:v>
                </c:pt>
                <c:pt idx="7">
                  <c:v>8.44</c:v>
                </c:pt>
                <c:pt idx="8">
                  <c:v>#N/A</c:v>
                </c:pt>
                <c:pt idx="9">
                  <c:v>7.67</c:v>
                </c:pt>
              </c:numCache>
            </c:numRef>
          </c:val>
          <c:extLst>
            <c:ext xmlns:c16="http://schemas.microsoft.com/office/drawing/2014/chart" uri="{C3380CC4-5D6E-409C-BE32-E72D297353CC}">
              <c16:uniqueId val="{00000008-933C-4EE2-8CE8-25E63DC3615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6.05</c:v>
                </c:pt>
                <c:pt idx="2">
                  <c:v>#N/A</c:v>
                </c:pt>
                <c:pt idx="3">
                  <c:v>10.93</c:v>
                </c:pt>
                <c:pt idx="4">
                  <c:v>#N/A</c:v>
                </c:pt>
                <c:pt idx="5">
                  <c:v>12.44</c:v>
                </c:pt>
                <c:pt idx="6">
                  <c:v>#N/A</c:v>
                </c:pt>
                <c:pt idx="7">
                  <c:v>7.25</c:v>
                </c:pt>
                <c:pt idx="8">
                  <c:v>#N/A</c:v>
                </c:pt>
                <c:pt idx="9">
                  <c:v>8.7799999999999994</c:v>
                </c:pt>
              </c:numCache>
            </c:numRef>
          </c:val>
          <c:extLst>
            <c:ext xmlns:c16="http://schemas.microsoft.com/office/drawing/2014/chart" uri="{C3380CC4-5D6E-409C-BE32-E72D297353CC}">
              <c16:uniqueId val="{00000009-933C-4EE2-8CE8-25E63DC361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8553</c:v>
                </c:pt>
                <c:pt idx="5">
                  <c:v>8528</c:v>
                </c:pt>
                <c:pt idx="8">
                  <c:v>8393</c:v>
                </c:pt>
                <c:pt idx="11">
                  <c:v>8236</c:v>
                </c:pt>
                <c:pt idx="14">
                  <c:v>7876</c:v>
                </c:pt>
              </c:numCache>
            </c:numRef>
          </c:val>
          <c:extLst>
            <c:ext xmlns:c16="http://schemas.microsoft.com/office/drawing/2014/chart" uri="{C3380CC4-5D6E-409C-BE32-E72D297353CC}">
              <c16:uniqueId val="{00000000-EA1A-46D1-A8AD-2A2E629F9E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1A-46D1-A8AD-2A2E629F9E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275</c:v>
                </c:pt>
                <c:pt idx="3">
                  <c:v>286</c:v>
                </c:pt>
                <c:pt idx="6">
                  <c:v>354</c:v>
                </c:pt>
                <c:pt idx="9">
                  <c:v>227</c:v>
                </c:pt>
                <c:pt idx="12">
                  <c:v>221</c:v>
                </c:pt>
              </c:numCache>
            </c:numRef>
          </c:val>
          <c:extLst>
            <c:ext xmlns:c16="http://schemas.microsoft.com/office/drawing/2014/chart" uri="{C3380CC4-5D6E-409C-BE32-E72D297353CC}">
              <c16:uniqueId val="{00000002-EA1A-46D1-A8AD-2A2E629F9E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193</c:v>
                </c:pt>
                <c:pt idx="3">
                  <c:v>216</c:v>
                </c:pt>
                <c:pt idx="6">
                  <c:v>204</c:v>
                </c:pt>
                <c:pt idx="9">
                  <c:v>189</c:v>
                </c:pt>
                <c:pt idx="12">
                  <c:v>189</c:v>
                </c:pt>
              </c:numCache>
            </c:numRef>
          </c:val>
          <c:extLst>
            <c:ext xmlns:c16="http://schemas.microsoft.com/office/drawing/2014/chart" uri="{C3380CC4-5D6E-409C-BE32-E72D297353CC}">
              <c16:uniqueId val="{00000003-EA1A-46D1-A8AD-2A2E629F9E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1113</c:v>
                </c:pt>
                <c:pt idx="3">
                  <c:v>1103</c:v>
                </c:pt>
                <c:pt idx="6">
                  <c:v>1098</c:v>
                </c:pt>
                <c:pt idx="9">
                  <c:v>1082</c:v>
                </c:pt>
                <c:pt idx="12">
                  <c:v>1034</c:v>
                </c:pt>
              </c:numCache>
            </c:numRef>
          </c:val>
          <c:extLst>
            <c:ext xmlns:c16="http://schemas.microsoft.com/office/drawing/2014/chart" uri="{C3380CC4-5D6E-409C-BE32-E72D297353CC}">
              <c16:uniqueId val="{00000004-EA1A-46D1-A8AD-2A2E629F9E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1A-46D1-A8AD-2A2E629F9E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1A-46D1-A8AD-2A2E629F9E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10612</c:v>
                </c:pt>
                <c:pt idx="3">
                  <c:v>11085</c:v>
                </c:pt>
                <c:pt idx="6">
                  <c:v>10996</c:v>
                </c:pt>
                <c:pt idx="9">
                  <c:v>10793</c:v>
                </c:pt>
                <c:pt idx="12">
                  <c:v>10457</c:v>
                </c:pt>
              </c:numCache>
            </c:numRef>
          </c:val>
          <c:extLst>
            <c:ext xmlns:c16="http://schemas.microsoft.com/office/drawing/2014/chart" uri="{C3380CC4-5D6E-409C-BE32-E72D297353CC}">
              <c16:uniqueId val="{00000007-EA1A-46D1-A8AD-2A2E629F9E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3640</c:v>
                </c:pt>
                <c:pt idx="2">
                  <c:v>#N/A</c:v>
                </c:pt>
                <c:pt idx="3">
                  <c:v>#N/A</c:v>
                </c:pt>
                <c:pt idx="4">
                  <c:v>4162</c:v>
                </c:pt>
                <c:pt idx="5">
                  <c:v>#N/A</c:v>
                </c:pt>
                <c:pt idx="6">
                  <c:v>#N/A</c:v>
                </c:pt>
                <c:pt idx="7">
                  <c:v>4259</c:v>
                </c:pt>
                <c:pt idx="8">
                  <c:v>#N/A</c:v>
                </c:pt>
                <c:pt idx="9">
                  <c:v>#N/A</c:v>
                </c:pt>
                <c:pt idx="10">
                  <c:v>4055</c:v>
                </c:pt>
                <c:pt idx="11">
                  <c:v>#N/A</c:v>
                </c:pt>
                <c:pt idx="12">
                  <c:v>#N/A</c:v>
                </c:pt>
                <c:pt idx="13">
                  <c:v>4025</c:v>
                </c:pt>
                <c:pt idx="14">
                  <c:v>#N/A</c:v>
                </c:pt>
              </c:numCache>
            </c:numRef>
          </c:val>
          <c:smooth val="0"/>
          <c:extLst>
            <c:ext xmlns:c16="http://schemas.microsoft.com/office/drawing/2014/chart" uri="{C3380CC4-5D6E-409C-BE32-E72D297353CC}">
              <c16:uniqueId val="{00000008-EA1A-46D1-A8AD-2A2E629F9E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57586</c:v>
                </c:pt>
                <c:pt idx="5">
                  <c:v>58165</c:v>
                </c:pt>
                <c:pt idx="8">
                  <c:v>55429</c:v>
                </c:pt>
                <c:pt idx="11">
                  <c:v>54012</c:v>
                </c:pt>
                <c:pt idx="14">
                  <c:v>54992</c:v>
                </c:pt>
              </c:numCache>
            </c:numRef>
          </c:val>
          <c:extLst>
            <c:ext xmlns:c16="http://schemas.microsoft.com/office/drawing/2014/chart" uri="{C3380CC4-5D6E-409C-BE32-E72D297353CC}">
              <c16:uniqueId val="{00000000-CDCA-4C9C-AD9D-24E156C1F7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24705</c:v>
                </c:pt>
                <c:pt idx="5">
                  <c:v>23462</c:v>
                </c:pt>
                <c:pt idx="8">
                  <c:v>21102</c:v>
                </c:pt>
                <c:pt idx="11">
                  <c:v>19320</c:v>
                </c:pt>
                <c:pt idx="14">
                  <c:v>18969</c:v>
                </c:pt>
              </c:numCache>
            </c:numRef>
          </c:val>
          <c:extLst>
            <c:ext xmlns:c16="http://schemas.microsoft.com/office/drawing/2014/chart" uri="{C3380CC4-5D6E-409C-BE32-E72D297353CC}">
              <c16:uniqueId val="{00000001-CDCA-4C9C-AD9D-24E156C1F7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10610</c:v>
                </c:pt>
                <c:pt idx="5">
                  <c:v>11548</c:v>
                </c:pt>
                <c:pt idx="8">
                  <c:v>11900</c:v>
                </c:pt>
                <c:pt idx="11">
                  <c:v>15433</c:v>
                </c:pt>
                <c:pt idx="14">
                  <c:v>13489</c:v>
                </c:pt>
              </c:numCache>
            </c:numRef>
          </c:val>
          <c:extLst>
            <c:ext xmlns:c16="http://schemas.microsoft.com/office/drawing/2014/chart" uri="{C3380CC4-5D6E-409C-BE32-E72D297353CC}">
              <c16:uniqueId val="{00000002-CDCA-4C9C-AD9D-24E156C1F7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CA-4C9C-AD9D-24E156C1F7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CA-4C9C-AD9D-24E156C1F7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9</c:v>
                </c:pt>
                <c:pt idx="6">
                  <c:v>0</c:v>
                </c:pt>
                <c:pt idx="9">
                  <c:v>2</c:v>
                </c:pt>
                <c:pt idx="12">
                  <c:v>0</c:v>
                </c:pt>
              </c:numCache>
            </c:numRef>
          </c:val>
          <c:extLst>
            <c:ext xmlns:c16="http://schemas.microsoft.com/office/drawing/2014/chart" uri="{C3380CC4-5D6E-409C-BE32-E72D297353CC}">
              <c16:uniqueId val="{00000005-CDCA-4C9C-AD9D-24E156C1F7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14004</c:v>
                </c:pt>
                <c:pt idx="3">
                  <c:v>14057</c:v>
                </c:pt>
                <c:pt idx="6">
                  <c:v>14145</c:v>
                </c:pt>
                <c:pt idx="9">
                  <c:v>14893</c:v>
                </c:pt>
                <c:pt idx="12">
                  <c:v>14685</c:v>
                </c:pt>
              </c:numCache>
            </c:numRef>
          </c:val>
          <c:extLst>
            <c:ext xmlns:c16="http://schemas.microsoft.com/office/drawing/2014/chart" uri="{C3380CC4-5D6E-409C-BE32-E72D297353CC}">
              <c16:uniqueId val="{00000006-CDCA-4C9C-AD9D-24E156C1F7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1113</c:v>
                </c:pt>
                <c:pt idx="3">
                  <c:v>1190</c:v>
                </c:pt>
                <c:pt idx="6">
                  <c:v>1291</c:v>
                </c:pt>
                <c:pt idx="9">
                  <c:v>1432</c:v>
                </c:pt>
                <c:pt idx="12">
                  <c:v>2572</c:v>
                </c:pt>
              </c:numCache>
            </c:numRef>
          </c:val>
          <c:extLst>
            <c:ext xmlns:c16="http://schemas.microsoft.com/office/drawing/2014/chart" uri="{C3380CC4-5D6E-409C-BE32-E72D297353CC}">
              <c16:uniqueId val="{00000007-CDCA-4C9C-AD9D-24E156C1F7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11665</c:v>
                </c:pt>
                <c:pt idx="3">
                  <c:v>11193</c:v>
                </c:pt>
                <c:pt idx="6">
                  <c:v>11004</c:v>
                </c:pt>
                <c:pt idx="9">
                  <c:v>10981</c:v>
                </c:pt>
                <c:pt idx="12">
                  <c:v>11061</c:v>
                </c:pt>
              </c:numCache>
            </c:numRef>
          </c:val>
          <c:extLst>
            <c:ext xmlns:c16="http://schemas.microsoft.com/office/drawing/2014/chart" uri="{C3380CC4-5D6E-409C-BE32-E72D297353CC}">
              <c16:uniqueId val="{00000008-CDCA-4C9C-AD9D-24E156C1F7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9446</c:v>
                </c:pt>
                <c:pt idx="3">
                  <c:v>9366</c:v>
                </c:pt>
                <c:pt idx="6">
                  <c:v>9893</c:v>
                </c:pt>
                <c:pt idx="9">
                  <c:v>8364</c:v>
                </c:pt>
                <c:pt idx="12">
                  <c:v>7084</c:v>
                </c:pt>
              </c:numCache>
            </c:numRef>
          </c:val>
          <c:extLst>
            <c:ext xmlns:c16="http://schemas.microsoft.com/office/drawing/2014/chart" uri="{C3380CC4-5D6E-409C-BE32-E72D297353CC}">
              <c16:uniqueId val="{00000009-CDCA-4C9C-AD9D-24E156C1F7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98793</c:v>
                </c:pt>
                <c:pt idx="3">
                  <c:v>96991</c:v>
                </c:pt>
                <c:pt idx="6">
                  <c:v>91331</c:v>
                </c:pt>
                <c:pt idx="9">
                  <c:v>87072</c:v>
                </c:pt>
                <c:pt idx="12">
                  <c:v>83796</c:v>
                </c:pt>
              </c:numCache>
            </c:numRef>
          </c:val>
          <c:extLst>
            <c:ext xmlns:c16="http://schemas.microsoft.com/office/drawing/2014/chart" uri="{C3380CC4-5D6E-409C-BE32-E72D297353CC}">
              <c16:uniqueId val="{0000000A-CDCA-4C9C-AD9D-24E156C1F7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42121</c:v>
                </c:pt>
                <c:pt idx="2">
                  <c:v>#N/A</c:v>
                </c:pt>
                <c:pt idx="3">
                  <c:v>#N/A</c:v>
                </c:pt>
                <c:pt idx="4">
                  <c:v>39631</c:v>
                </c:pt>
                <c:pt idx="5">
                  <c:v>#N/A</c:v>
                </c:pt>
                <c:pt idx="6">
                  <c:v>#N/A</c:v>
                </c:pt>
                <c:pt idx="7">
                  <c:v>39235</c:v>
                </c:pt>
                <c:pt idx="8">
                  <c:v>#N/A</c:v>
                </c:pt>
                <c:pt idx="9">
                  <c:v>#N/A</c:v>
                </c:pt>
                <c:pt idx="10">
                  <c:v>33979</c:v>
                </c:pt>
                <c:pt idx="11">
                  <c:v>#N/A</c:v>
                </c:pt>
                <c:pt idx="12">
                  <c:v>#N/A</c:v>
                </c:pt>
                <c:pt idx="13">
                  <c:v>31747</c:v>
                </c:pt>
                <c:pt idx="14">
                  <c:v>#N/A</c:v>
                </c:pt>
              </c:numCache>
            </c:numRef>
          </c:val>
          <c:smooth val="0"/>
          <c:extLst>
            <c:ext xmlns:c16="http://schemas.microsoft.com/office/drawing/2014/chart" uri="{C3380CC4-5D6E-409C-BE32-E72D297353CC}">
              <c16:uniqueId val="{0000000B-CDCA-4C9C-AD9D-24E156C1F7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4395</c:v>
                </c:pt>
                <c:pt idx="1">
                  <c:v>7709</c:v>
                </c:pt>
                <c:pt idx="2">
                  <c:v>5330</c:v>
                </c:pt>
              </c:numCache>
            </c:numRef>
          </c:val>
          <c:extLst>
            <c:ext xmlns:c16="http://schemas.microsoft.com/office/drawing/2014/chart" uri="{C3380CC4-5D6E-409C-BE32-E72D297353CC}">
              <c16:uniqueId val="{00000000-1471-4F57-86ED-423D7F9024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400</c:v>
                </c:pt>
                <c:pt idx="1">
                  <c:v>642</c:v>
                </c:pt>
                <c:pt idx="2">
                  <c:v>840</c:v>
                </c:pt>
              </c:numCache>
            </c:numRef>
          </c:val>
          <c:extLst>
            <c:ext xmlns:c16="http://schemas.microsoft.com/office/drawing/2014/chart" uri="{C3380CC4-5D6E-409C-BE32-E72D297353CC}">
              <c16:uniqueId val="{00000001-1471-4F57-86ED-423D7F9024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3614</c:v>
                </c:pt>
                <c:pt idx="1">
                  <c:v>3862</c:v>
                </c:pt>
                <c:pt idx="2">
                  <c:v>4119</c:v>
                </c:pt>
              </c:numCache>
            </c:numRef>
          </c:val>
          <c:extLst>
            <c:ext xmlns:c16="http://schemas.microsoft.com/office/drawing/2014/chart" uri="{C3380CC4-5D6E-409C-BE32-E72D297353CC}">
              <c16:uniqueId val="{00000002-1471-4F57-86ED-423D7F9024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６年度については、前年度と比較して実質公債費比率の分子の値が減少した。その要因としては、分子から差引する算入公債費等（Ｂ）が災害復旧費等に係る基準財政需要額の減に伴い減少したものの、元利償還金等（Ａ）も減少したことにより、全体として減少することになった。</a:t>
          </a:r>
          <a:endParaRPr lang="ja-JP" altLang="ja-JP" sz="1400">
            <a:effectLst/>
          </a:endParaRPr>
        </a:p>
        <a:p>
          <a:r>
            <a:rPr kumimoji="1" lang="ja-JP" altLang="ja-JP" sz="1100">
              <a:solidFill>
                <a:schemeClr val="dk1"/>
              </a:solidFill>
              <a:effectLst/>
              <a:latin typeface="+mn-lt"/>
              <a:ea typeface="+mn-ea"/>
              <a:cs typeface="+mn-cs"/>
            </a:rPr>
            <a:t>　今後、大規模事業の進展により、長期的には元利償還金の増加が見込まれるため、急激な負担増とならないように計画的な財政運営に努める。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令和６年度については、前年度と比較して将来負担比率の分子の値が減少した。</a:t>
          </a:r>
          <a:endParaRPr lang="ja-JP" altLang="ja-JP" sz="1400">
            <a:effectLst/>
          </a:endParaRPr>
        </a:p>
        <a:p>
          <a:r>
            <a:rPr kumimoji="1" lang="ja-JP" altLang="ja-JP" sz="1100">
              <a:solidFill>
                <a:schemeClr val="dk1"/>
              </a:solidFill>
              <a:effectLst/>
              <a:latin typeface="+mn-lt"/>
              <a:ea typeface="+mn-ea"/>
              <a:cs typeface="+mn-cs"/>
            </a:rPr>
            <a:t>　将来負担比率の分子の状況としては、充当可能財源等（Ｂ）が減少したものの、将来負担額（Ａ）が一般会計等に係る地方債の現在高等の減が主な要因となり減少につながったことから、分子の値が減少した。</a:t>
          </a:r>
          <a:endParaRPr lang="ja-JP" altLang="ja-JP" sz="1400">
            <a:effectLst/>
          </a:endParaRPr>
        </a:p>
        <a:p>
          <a:r>
            <a:rPr kumimoji="1" lang="ja-JP" altLang="ja-JP" sz="1100">
              <a:solidFill>
                <a:schemeClr val="dk1"/>
              </a:solidFill>
              <a:effectLst/>
              <a:latin typeface="+mn-lt"/>
              <a:ea typeface="+mn-ea"/>
              <a:cs typeface="+mn-cs"/>
            </a:rPr>
            <a:t>　今後、大規模事業の進展により、将来負担額が増加することが見込まれ、適正な水準で比率が推移するよう、計画的な財政運営に努める。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埼玉県川越市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運用利子の積み立てを行ったほか、庁舎建設基金や公共施設マネジメント基金を中心に将来の事業費確保を目的とした元金の積み立て、学校部活動地域連携・地域移行推進基金では寄附金の積み立てを行った一方で、令和６年度予算に係る財源対策として財政調整基金から約２４億円の取り崩しを行った結果、基金全体では約１９憶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の当初予算編成において、財源対策として財政調整基金からの取り崩しを見込むものの、事務事業の見直しなど経常的経費の抑制などに取り組みながら、財政調整基金にできるだけ依存しない財政運営に努め、基金残高の確保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・各基金の設置目的を踏まえ、計画的に積み立てた上で有効活用をする。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・職員退職手当基金：定年退職者の急増に伴う退職手当の支出増加に備え、財政負担の平準化を図る。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・公共施設マネジメント基金：公共施設の建替や改修などのピークに備え、財政負担の軽減を目的とする。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・大学奨学金基金：経済的理由により学校教育法による大学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大学院及び短期大学を除く。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における修学が困難な者に対し、奨学金を支給する。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・森林環境基金：森林環境譲与税を活用し、森林の整備及びその促進に関する施策を行う。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・庁舎建設基金：将来的な庁舎建て替えに必要となる事業費を確保するための元金積み立てによる増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・学校部活動地域連携・地域移行推進基金：団体（企業）からの寄附金の積み立てによる増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・公共施設マネジメント基金：市有地売却による増、公共施設の建替や改修などのピークに備えた財政負担の軽減を目的とした元金積み立てによる増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・職員退職手当基金：令和１５年～１８年度における退職者ピークに向けて、令和７年度から１４年度までの間に約１９億円を積み立てる予定。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・公共施設マネジメント基金：公共施設の保全及び更新を計画的に行うため、令和１５年度以降のピークに向けて継続的に積み立てる予定。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当初予算編成においては、一般財源不足を補うために、財政調整基金からの繰入金を活用した財政運営を続けており、令和６年度当初予算編成においても、財政調整基金からの繰入金を５５億９千万円計上した。こうした中、財政調整基金からの繰入金を減額するため、前年度剰余金や令和６年度事業費の精算に伴う剰余金等により、財政調整基金への繰り戻しを行ったものの、最終的に財政調整基金からの取り崩し額が約２４億円とな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の不均衡を調整するとともに、社会経済情勢の変化や災害等の不測の事態への備えとしての役割を有していることから、一定程度の規模を確保しておく必要があるものと認識している。このような点を踏まえ、令和８年１月に策定した第二次川越市行財政改革推進計画においては、前計画における目標を上方修正し、令和１２年度末における残高目標を５５億円以上としたところであり、目標の実現に向けて、選択と集中による経常経費の削減や新たな財源の確保等に取り組んでいきたいと考え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普通交付税再算定増額分に係る臨時財政対策債償還基金費の令和６年度分として約１億２千万円を取り崩した一方で、令和６年度普通交付税再算定増額分に係る臨時財政対策債償還基金費として約３億２千万円を積立てた結果、減債基金全体で約２億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・経済事情の変動等により財源が不足する場合や市債の償還額がほかの年度と比較して多額となる年度に取り崩しを行う。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・普通交付税再算定増額分に係る臨時財政対策債償還基金費の積立て分については、国が指示をした年度に取り崩しを行う。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352,805
341,483
109.13
137,048,330
130,407,165
6,365,084
70,582,222
83,382,047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財政力指数については前年度と同程度で推移しており、税収入の状況から、類似団体内平均値を上回る状況が続いている。</a:t>
          </a:r>
          <a:endParaRPr lang="ja-JP" altLang="ja-JP" sz="1400">
            <a:effectLst/>
          </a:endParaRPr>
        </a:p>
        <a:p>
          <a:r>
            <a:rPr kumimoji="1" lang="ja-JP" altLang="ja-JP" sz="1100">
              <a:solidFill>
                <a:schemeClr val="dk1"/>
              </a:solidFill>
              <a:effectLst/>
              <a:latin typeface="+mn-lt"/>
              <a:ea typeface="+mn-ea"/>
              <a:cs typeface="+mn-cs"/>
            </a:rPr>
            <a:t>　今後も、市税収入等の収納対策の徹底や行政運営の合理化・効率化、事業の見直しなどにより、財政基盤の強化に努める。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1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58057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40822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40822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643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経常収支比率は、前年度に比べて</a:t>
          </a:r>
          <a:r>
            <a:rPr kumimoji="1" lang="en-US" altLang="ja-JP" sz="1100">
              <a:solidFill>
                <a:schemeClr val="dk1"/>
              </a:solidFill>
              <a:effectLst/>
              <a:latin typeface="+mn-ea"/>
              <a:ea typeface="+mn-ea"/>
              <a:cs typeface="+mn-cs"/>
            </a:rPr>
            <a:t>0.7</a:t>
          </a:r>
          <a:r>
            <a:rPr kumimoji="1" lang="ja-JP" altLang="ja-JP" sz="1100">
              <a:solidFill>
                <a:schemeClr val="dk1"/>
              </a:solidFill>
              <a:effectLst/>
              <a:latin typeface="+mn-ea"/>
              <a:ea typeface="+mn-ea"/>
              <a:cs typeface="+mn-cs"/>
            </a:rPr>
            <a:t>ポイント下降した。</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全国的な上昇傾向となっている中で、前年度に比べ改善が見られたものの、類似団体内平均値を上回る状況になっている。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財政構造の硬直化が続いており、将来にわたり安定した行財政運営の実現に向けて、行財政改革を推進することにより改善に努める。</a:t>
          </a:r>
          <a:endParaRPr lang="ja-JP" altLang="ja-JP" sz="14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75988</xdr:rowOff>
    </xdr:from>
    <xdr:to>
      <xdr:col>23</xdr:col>
      <xdr:colOff>133350</xdr:colOff>
      <xdr:row>67</xdr:row>
      <xdr:rowOff>104140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56313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67945</xdr:rowOff>
    </xdr:from>
    <xdr:to>
      <xdr:col>19</xdr:col>
      <xdr:colOff>133350</xdr:colOff>
      <xdr:row>67</xdr:row>
      <xdr:rowOff>104140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5550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90594</xdr:rowOff>
    </xdr:from>
    <xdr:to>
      <xdr:col>15</xdr:col>
      <xdr:colOff>82550</xdr:colOff>
      <xdr:row>67</xdr:row>
      <xdr:rowOff>67945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406294"/>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90594</xdr:rowOff>
    </xdr:from>
    <xdr:to>
      <xdr:col>11</xdr:col>
      <xdr:colOff>31750</xdr:colOff>
      <xdr:row>66</xdr:row>
      <xdr:rowOff>158962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406294"/>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25188</xdr:rowOff>
    </xdr:from>
    <xdr:to>
      <xdr:col>23</xdr:col>
      <xdr:colOff>184150</xdr:colOff>
      <xdr:row>67</xdr:row>
      <xdr:rowOff>126788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5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92515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40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53340</xdr:rowOff>
    </xdr:from>
    <xdr:to>
      <xdr:col>19</xdr:col>
      <xdr:colOff>184150</xdr:colOff>
      <xdr:row>67</xdr:row>
      <xdr:rowOff>154940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139717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626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17145</xdr:rowOff>
    </xdr:from>
    <xdr:to>
      <xdr:col>15</xdr:col>
      <xdr:colOff>133350</xdr:colOff>
      <xdr:row>67</xdr:row>
      <xdr:rowOff>118745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5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103522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59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39794</xdr:rowOff>
    </xdr:from>
    <xdr:to>
      <xdr:col>11</xdr:col>
      <xdr:colOff>82550</xdr:colOff>
      <xdr:row>66</xdr:row>
      <xdr:rowOff>141394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126171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108162</xdr:rowOff>
    </xdr:from>
    <xdr:to>
      <xdr:col>7</xdr:col>
      <xdr:colOff>31750</xdr:colOff>
      <xdr:row>67</xdr:row>
      <xdr:rowOff>38312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23089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1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人口１人当たり人件費・物件費等決算額は前年度に比べ</a:t>
          </a:r>
          <a:r>
            <a:rPr kumimoji="1" lang="en-US" altLang="ja-JP" sz="1100">
              <a:solidFill>
                <a:schemeClr val="dk1"/>
              </a:solidFill>
              <a:effectLst/>
              <a:latin typeface="+mn-ea"/>
              <a:ea typeface="+mn-ea"/>
              <a:cs typeface="+mn-cs"/>
            </a:rPr>
            <a:t>5,951</a:t>
          </a:r>
          <a:r>
            <a:rPr kumimoji="1" lang="ja-JP" altLang="ja-JP" sz="1100">
              <a:solidFill>
                <a:schemeClr val="dk1"/>
              </a:solidFill>
              <a:effectLst/>
              <a:latin typeface="+mn-ea"/>
              <a:ea typeface="+mn-ea"/>
              <a:cs typeface="+mn-cs"/>
            </a:rPr>
            <a:t>円増加した。</a:t>
          </a:r>
          <a:endParaRPr lang="ja-JP" altLang="ja-JP" sz="1400">
            <a:effectLst/>
            <a:latin typeface="+mn-ea"/>
            <a:ea typeface="+mn-ea"/>
          </a:endParaRPr>
        </a:p>
        <a:p>
          <a:r>
            <a:rPr kumimoji="1" lang="ja-JP" altLang="ja-JP" sz="1100">
              <a:solidFill>
                <a:schemeClr val="dk1"/>
              </a:solidFill>
              <a:effectLst/>
              <a:latin typeface="+mn-ea"/>
              <a:ea typeface="+mn-ea"/>
              <a:cs typeface="+mn-cs"/>
            </a:rPr>
            <a:t>　令和</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度決算も全国平均を下回る状況であり、増加に転じたことも全国的に同様の傾向にあると思われるものの、近年の社会情勢を踏まえると人件費の増加や物価高騰の影響をこれまで以上に受ける可能性があることから、引き続き、経常経費の見直しを図り、物件費等の抑制に努める。</a:t>
          </a:r>
          <a:endParaRPr lang="ja-JP" altLang="ja-JP" sz="140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73513</xdr:rowOff>
    </xdr:from>
    <xdr:to>
      <xdr:col>23</xdr:col>
      <xdr:colOff>133350</xdr:colOff>
      <xdr:row>83</xdr:row>
      <xdr:rowOff>21729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2413"/>
          <a:ext cx="838200" cy="11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73513</xdr:rowOff>
    </xdr:from>
    <xdr:to>
      <xdr:col>19</xdr:col>
      <xdr:colOff>133350</xdr:colOff>
      <xdr:row>82</xdr:row>
      <xdr:rowOff>142667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32413"/>
          <a:ext cx="889000" cy="6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41039</xdr:rowOff>
    </xdr:from>
    <xdr:to>
      <xdr:col>15</xdr:col>
      <xdr:colOff>82550</xdr:colOff>
      <xdr:row>82</xdr:row>
      <xdr:rowOff>142667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99939"/>
          <a:ext cx="889000" cy="10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109313</xdr:rowOff>
    </xdr:from>
    <xdr:to>
      <xdr:col>11</xdr:col>
      <xdr:colOff>31750</xdr:colOff>
      <xdr:row>82</xdr:row>
      <xdr:rowOff>41039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6763"/>
          <a:ext cx="889000" cy="10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142379</xdr:rowOff>
    </xdr:from>
    <xdr:to>
      <xdr:col>23</xdr:col>
      <xdr:colOff>184150</xdr:colOff>
      <xdr:row>83</xdr:row>
      <xdr:rowOff>72529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0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158906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4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22713</xdr:rowOff>
    </xdr:from>
    <xdr:to>
      <xdr:col>19</xdr:col>
      <xdr:colOff>184150</xdr:colOff>
      <xdr:row>82</xdr:row>
      <xdr:rowOff>124313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134490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0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91867</xdr:rowOff>
    </xdr:from>
    <xdr:to>
      <xdr:col>15</xdr:col>
      <xdr:colOff>133350</xdr:colOff>
      <xdr:row>83</xdr:row>
      <xdr:rowOff>22017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32194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1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161689</xdr:rowOff>
    </xdr:from>
    <xdr:to>
      <xdr:col>11</xdr:col>
      <xdr:colOff>82550</xdr:colOff>
      <xdr:row>82</xdr:row>
      <xdr:rowOff>91839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102016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58513</xdr:rowOff>
    </xdr:from>
    <xdr:to>
      <xdr:col>7</xdr:col>
      <xdr:colOff>31750</xdr:colOff>
      <xdr:row>81</xdr:row>
      <xdr:rowOff>160113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170290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1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ラスパイレス指数は、前年と比較して</a:t>
          </a:r>
          <a:r>
            <a:rPr kumimoji="1" lang="en-US" altLang="ja-JP" sz="1100">
              <a:solidFill>
                <a:schemeClr val="dk1"/>
              </a:solidFill>
              <a:effectLst/>
              <a:latin typeface="+mn-ea"/>
              <a:ea typeface="+mn-ea"/>
              <a:cs typeface="+mn-cs"/>
            </a:rPr>
            <a:t>0.3</a:t>
          </a:r>
          <a:r>
            <a:rPr kumimoji="1" lang="ja-JP" altLang="ja-JP" sz="1100">
              <a:solidFill>
                <a:schemeClr val="dk1"/>
              </a:solidFill>
              <a:effectLst/>
              <a:latin typeface="+mn-ea"/>
              <a:ea typeface="+mn-ea"/>
              <a:cs typeface="+mn-cs"/>
            </a:rPr>
            <a:t>ポイント減少した。この減少の主な変動要因は、給与水準の高い職員の退職によるものである。</a:t>
          </a:r>
          <a:endParaRPr lang="ja-JP" altLang="ja-JP" sz="1400">
            <a:effectLst/>
            <a:latin typeface="+mn-ea"/>
            <a:ea typeface="+mn-ea"/>
          </a:endParaRPr>
        </a:p>
        <a:p>
          <a:r>
            <a:rPr kumimoji="1" lang="ja-JP" altLang="ja-JP" sz="1100">
              <a:solidFill>
                <a:schemeClr val="dk1"/>
              </a:solidFill>
              <a:effectLst/>
              <a:latin typeface="+mn-ea"/>
              <a:ea typeface="+mn-ea"/>
              <a:cs typeface="+mn-cs"/>
            </a:rPr>
            <a:t>　今後も人事院の給与勧告等を踏まえ、給与の適正化に努める。</a:t>
          </a:r>
          <a:endParaRPr lang="ja-JP" altLang="ja-JP" sz="14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156369</xdr:rowOff>
    </xdr:from>
    <xdr:to>
      <xdr:col>81</xdr:col>
      <xdr:colOff>44450</xdr:colOff>
      <xdr:row>88</xdr:row>
      <xdr:rowOff>30163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5072519"/>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30163</xdr:rowOff>
    </xdr:from>
    <xdr:to>
      <xdr:col>77</xdr:col>
      <xdr:colOff>44450</xdr:colOff>
      <xdr:row>88</xdr:row>
      <xdr:rowOff>75406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5117763"/>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75406</xdr:rowOff>
    </xdr:from>
    <xdr:to>
      <xdr:col>72</xdr:col>
      <xdr:colOff>203200</xdr:colOff>
      <xdr:row>88</xdr:row>
      <xdr:rowOff>165894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5163006"/>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165894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20825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105569</xdr:rowOff>
    </xdr:from>
    <xdr:to>
      <xdr:col>81</xdr:col>
      <xdr:colOff>95250</xdr:colOff>
      <xdr:row>88</xdr:row>
      <xdr:rowOff>35719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0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77646</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99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150813</xdr:rowOff>
    </xdr:from>
    <xdr:to>
      <xdr:col>77</xdr:col>
      <xdr:colOff>95250</xdr:colOff>
      <xdr:row>88</xdr:row>
      <xdr:rowOff>80963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65740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15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24606</xdr:rowOff>
    </xdr:from>
    <xdr:to>
      <xdr:col>73</xdr:col>
      <xdr:colOff>44450</xdr:colOff>
      <xdr:row>88</xdr:row>
      <xdr:rowOff>126206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110983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19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115094</xdr:rowOff>
    </xdr:from>
    <xdr:to>
      <xdr:col>68</xdr:col>
      <xdr:colOff>203200</xdr:colOff>
      <xdr:row>89</xdr:row>
      <xdr:rowOff>45244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2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30021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28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R2</a:t>
          </a:r>
          <a:r>
            <a:rPr kumimoji="1" lang="ja-JP" altLang="ja-JP"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月</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日現在職員数）から</a:t>
          </a:r>
          <a:r>
            <a:rPr kumimoji="1" lang="en-US" altLang="ja-JP" sz="1100">
              <a:solidFill>
                <a:schemeClr val="dk1"/>
              </a:solidFill>
              <a:effectLst/>
              <a:latin typeface="+mn-ea"/>
              <a:ea typeface="+mn-ea"/>
              <a:cs typeface="+mn-cs"/>
            </a:rPr>
            <a:t>R06</a:t>
          </a:r>
          <a:r>
            <a:rPr kumimoji="1" lang="ja-JP" altLang="ja-JP"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月</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日現在職員数）にかけて</a:t>
          </a:r>
          <a:r>
            <a:rPr kumimoji="1" lang="en-US" altLang="ja-JP" sz="1100">
              <a:solidFill>
                <a:schemeClr val="dk1"/>
              </a:solidFill>
              <a:effectLst/>
              <a:latin typeface="+mn-ea"/>
              <a:ea typeface="+mn-ea"/>
              <a:cs typeface="+mn-cs"/>
            </a:rPr>
            <a:t>0.27</a:t>
          </a:r>
          <a:r>
            <a:rPr kumimoji="1" lang="ja-JP" altLang="ja-JP" sz="1100">
              <a:solidFill>
                <a:schemeClr val="dk1"/>
              </a:solidFill>
              <a:effectLst/>
              <a:latin typeface="+mn-ea"/>
              <a:ea typeface="+mn-ea"/>
              <a:cs typeface="+mn-cs"/>
            </a:rPr>
            <a:t>人増加しているが、類似団体の傾向と同様である。</a:t>
          </a:r>
          <a:endParaRPr lang="ja-JP" altLang="ja-JP" sz="1400">
            <a:effectLst/>
            <a:latin typeface="+mn-ea"/>
            <a:ea typeface="+mn-ea"/>
          </a:endParaRPr>
        </a:p>
        <a:p>
          <a:r>
            <a:rPr kumimoji="1" lang="ja-JP" altLang="ja-JP" sz="1100">
              <a:solidFill>
                <a:schemeClr val="dk1"/>
              </a:solidFill>
              <a:effectLst/>
              <a:latin typeface="+mn-ea"/>
              <a:ea typeface="+mn-ea"/>
              <a:cs typeface="+mn-cs"/>
            </a:rPr>
            <a:t>　当市にあっては、民間委託等推進計画に基づく事務の民間委託化や技能労務職員の退職不補充等を実施しているものの、特に民生部門や衛生部門の業務量の増加、新規事業の推進等の理由によるものである。</a:t>
          </a:r>
          <a:endParaRPr lang="ja-JP" altLang="ja-JP" sz="1400">
            <a:effectLst/>
            <a:latin typeface="+mn-ea"/>
            <a:ea typeface="+mn-ea"/>
          </a:endParaRPr>
        </a:p>
        <a:p>
          <a:r>
            <a:rPr kumimoji="1" lang="ja-JP" altLang="ja-JP" sz="1100">
              <a:solidFill>
                <a:schemeClr val="dk1"/>
              </a:solidFill>
              <a:effectLst/>
              <a:latin typeface="+mn-ea"/>
              <a:ea typeface="+mn-ea"/>
              <a:cs typeface="+mn-cs"/>
            </a:rPr>
            <a:t>　今後も事務のデジタル化による効率化、民間委託化等を継続して推進していくとともに、業務量に応じた適正な定員管理に努める。</a:t>
          </a:r>
          <a:endParaRPr lang="ja-JP" altLang="ja-JP" sz="14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32294</xdr:rowOff>
    </xdr:from>
    <xdr:to>
      <xdr:col>81</xdr:col>
      <xdr:colOff>44450</xdr:colOff>
      <xdr:row>60</xdr:row>
      <xdr:rowOff>73660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319294"/>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169273</xdr:rowOff>
    </xdr:from>
    <xdr:to>
      <xdr:col>77</xdr:col>
      <xdr:colOff>44450</xdr:colOff>
      <xdr:row>60</xdr:row>
      <xdr:rowOff>32294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28482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152037</xdr:rowOff>
    </xdr:from>
    <xdr:to>
      <xdr:col>72</xdr:col>
      <xdr:colOff>203200</xdr:colOff>
      <xdr:row>59</xdr:row>
      <xdr:rowOff>169273</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26758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59</xdr:row>
      <xdr:rowOff>152037</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2675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22860</xdr:rowOff>
    </xdr:from>
    <xdr:to>
      <xdr:col>81</xdr:col>
      <xdr:colOff>95250</xdr:colOff>
      <xdr:row>60</xdr:row>
      <xdr:rowOff>124460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39387</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152944</xdr:rowOff>
    </xdr:from>
    <xdr:to>
      <xdr:col>77</xdr:col>
      <xdr:colOff>95250</xdr:colOff>
      <xdr:row>60</xdr:row>
      <xdr:rowOff>83094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93271</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03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118473</xdr:rowOff>
    </xdr:from>
    <xdr:to>
      <xdr:col>73</xdr:col>
      <xdr:colOff>44450</xdr:colOff>
      <xdr:row>60</xdr:row>
      <xdr:rowOff>48623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58800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101237</xdr:rowOff>
    </xdr:from>
    <xdr:to>
      <xdr:col>68</xdr:col>
      <xdr:colOff>203200</xdr:colOff>
      <xdr:row>60</xdr:row>
      <xdr:rowOff>31387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41564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101237</xdr:rowOff>
    </xdr:from>
    <xdr:to>
      <xdr:col>64</xdr:col>
      <xdr:colOff>152400</xdr:colOff>
      <xdr:row>60</xdr:row>
      <xdr:rowOff>31387</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41564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元利償還金等の減少、税収の増等による標準財政規模の増加などにより、前年度に比べて</a:t>
          </a:r>
          <a:r>
            <a:rPr kumimoji="1" lang="en-US" altLang="ja-JP" sz="1100">
              <a:solidFill>
                <a:schemeClr val="dk1"/>
              </a:solidFill>
              <a:effectLst/>
              <a:latin typeface="+mn-ea"/>
              <a:ea typeface="+mn-ea"/>
              <a:cs typeface="+mn-cs"/>
            </a:rPr>
            <a:t>0.</a:t>
          </a:r>
          <a:r>
            <a:rPr kumimoji="1" lang="ja-JP" altLang="ja-JP" sz="1100">
              <a:solidFill>
                <a:schemeClr val="dk1"/>
              </a:solidFill>
              <a:effectLst/>
              <a:latin typeface="+mn-ea"/>
              <a:ea typeface="+mn-ea"/>
              <a:cs typeface="+mn-cs"/>
            </a:rPr>
            <a:t>１</a:t>
          </a:r>
          <a:r>
            <a:rPr kumimoji="1" lang="ja-JP" altLang="ja-JP" sz="1100">
              <a:solidFill>
                <a:schemeClr val="dk1"/>
              </a:solidFill>
              <a:effectLst/>
              <a:latin typeface="+mn-lt"/>
              <a:ea typeface="+mn-ea"/>
              <a:cs typeface="+mn-cs"/>
            </a:rPr>
            <a:t>ポイント下降しており、早期健全化基準を下回る状況となっている。</a:t>
          </a:r>
          <a:endParaRPr lang="ja-JP" altLang="ja-JP" sz="1400">
            <a:effectLst/>
          </a:endParaRPr>
        </a:p>
        <a:p>
          <a:r>
            <a:rPr kumimoji="1" lang="ja-JP" altLang="ja-JP" sz="1100">
              <a:solidFill>
                <a:schemeClr val="dk1"/>
              </a:solidFill>
              <a:effectLst/>
              <a:latin typeface="+mn-lt"/>
              <a:ea typeface="+mn-ea"/>
              <a:cs typeface="+mn-cs"/>
            </a:rPr>
            <a:t>　市債を活用した大規模事業の実施に伴い、比率が急激に上昇しないよう適切な財政運営に努める。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76200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0976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76200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68156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52070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04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将来負担比率は地方債残高の減等により、前年度に比べて</a:t>
          </a:r>
          <a:r>
            <a:rPr kumimoji="1" lang="en-US" altLang="ja-JP" sz="1100">
              <a:solidFill>
                <a:schemeClr val="dk1"/>
              </a:solidFill>
              <a:effectLst/>
              <a:latin typeface="+mn-ea"/>
              <a:ea typeface="+mn-ea"/>
              <a:cs typeface="+mn-cs"/>
            </a:rPr>
            <a:t>5.1</a:t>
          </a:r>
          <a:r>
            <a:rPr kumimoji="1" lang="ja-JP" altLang="ja-JP" sz="1100">
              <a:solidFill>
                <a:schemeClr val="dk1"/>
              </a:solidFill>
              <a:effectLst/>
              <a:latin typeface="+mn-lt"/>
              <a:ea typeface="+mn-ea"/>
              <a:cs typeface="+mn-cs"/>
            </a:rPr>
            <a:t>ポイント下降した。</a:t>
          </a:r>
          <a:endParaRPr lang="ja-JP" altLang="ja-JP" sz="1400">
            <a:effectLst/>
          </a:endParaRPr>
        </a:p>
        <a:p>
          <a:r>
            <a:rPr kumimoji="1" lang="ja-JP" altLang="ja-JP" sz="1100">
              <a:solidFill>
                <a:schemeClr val="dk1"/>
              </a:solidFill>
              <a:effectLst/>
              <a:latin typeface="+mn-lt"/>
              <a:ea typeface="+mn-ea"/>
              <a:cs typeface="+mn-cs"/>
            </a:rPr>
            <a:t>　施設の長寿命化や複合化、改修などの大規模事業の実施により、将来負担額が増加することが考えられるため、市債発行額を管理しながら大規模建設事業を計画的に進めることにより、単年度の公債費が過度にならないよう努めるとともに、市債残高の圧縮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2642</xdr:rowOff>
    </xdr:from>
    <xdr:to>
      <xdr:col>81</xdr:col>
      <xdr:colOff>44450</xdr:colOff>
      <xdr:row>17</xdr:row>
      <xdr:rowOff>51867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917292"/>
          <a:ext cx="8382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51867</xdr:rowOff>
    </xdr:from>
    <xdr:to>
      <xdr:col>77</xdr:col>
      <xdr:colOff>44450</xdr:colOff>
      <xdr:row>17</xdr:row>
      <xdr:rowOff>145491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966517"/>
          <a:ext cx="889000" cy="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136804</xdr:rowOff>
    </xdr:from>
    <xdr:to>
      <xdr:col>72</xdr:col>
      <xdr:colOff>203200</xdr:colOff>
      <xdr:row>17</xdr:row>
      <xdr:rowOff>145491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05145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136804</xdr:rowOff>
    </xdr:from>
    <xdr:to>
      <xdr:col>68</xdr:col>
      <xdr:colOff>152400</xdr:colOff>
      <xdr:row>18</xdr:row>
      <xdr:rowOff>37744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0514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123292</xdr:rowOff>
    </xdr:from>
    <xdr:to>
      <xdr:col>81</xdr:col>
      <xdr:colOff>95250</xdr:colOff>
      <xdr:row>17</xdr:row>
      <xdr:rowOff>53442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6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95369</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1067</xdr:rowOff>
    </xdr:from>
    <xdr:to>
      <xdr:col>77</xdr:col>
      <xdr:colOff>95250</xdr:colOff>
      <xdr:row>17</xdr:row>
      <xdr:rowOff>102667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9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87444</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0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94691</xdr:rowOff>
    </xdr:from>
    <xdr:to>
      <xdr:col>73</xdr:col>
      <xdr:colOff>44450</xdr:colOff>
      <xdr:row>18</xdr:row>
      <xdr:rowOff>24841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0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9618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09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86004</xdr:rowOff>
    </xdr:from>
    <xdr:to>
      <xdr:col>68</xdr:col>
      <xdr:colOff>203200</xdr:colOff>
      <xdr:row>18</xdr:row>
      <xdr:rowOff>16154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0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931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8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158394</xdr:rowOff>
    </xdr:from>
    <xdr:to>
      <xdr:col>64</xdr:col>
      <xdr:colOff>152400</xdr:colOff>
      <xdr:row>18</xdr:row>
      <xdr:rowOff>88544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73321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5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352,805
341,483
109.13
137,048,330
130,407,165
6,365,084
70,582,222
83,382,047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人件費に係る経常収支比率は、前年度に比べ</a:t>
          </a:r>
          <a:r>
            <a:rPr kumimoji="1" lang="en-US" altLang="ja-JP" sz="1100">
              <a:solidFill>
                <a:schemeClr val="dk1"/>
              </a:solidFill>
              <a:effectLst/>
              <a:latin typeface="+mn-ea"/>
              <a:ea typeface="+mn-ea"/>
              <a:cs typeface="+mn-cs"/>
            </a:rPr>
            <a:t>1.3</a:t>
          </a:r>
          <a:r>
            <a:rPr kumimoji="1" lang="ja-JP" altLang="ja-JP" sz="1100">
              <a:solidFill>
                <a:schemeClr val="dk1"/>
              </a:solidFill>
              <a:effectLst/>
              <a:latin typeface="+mn-ea"/>
              <a:ea typeface="+mn-ea"/>
              <a:cs typeface="+mn-cs"/>
            </a:rPr>
            <a:t>ポイント上昇し、類似団体内平均値を上回る状況が続いている。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上昇の原因は、会計年度任用職員の給与改定や勤勉手当の支給開始に伴う増のほか、退職手当の増によるものである。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定員適正化等の効率的な行政運営を行う中で、人件費の適正化に努めていく。</a:t>
          </a:r>
          <a:endParaRPr lang="ja-JP" altLang="ja-JP" sz="14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77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7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43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44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物件費に係る経常収支比率は、前年度に比べ</a:t>
          </a:r>
          <a:r>
            <a:rPr kumimoji="1" lang="en-US" altLang="ja-JP" sz="1100">
              <a:solidFill>
                <a:schemeClr val="dk1"/>
              </a:solidFill>
              <a:effectLst/>
              <a:latin typeface="+mn-ea"/>
              <a:ea typeface="+mn-ea"/>
              <a:cs typeface="+mn-cs"/>
            </a:rPr>
            <a:t>0.2</a:t>
          </a:r>
          <a:r>
            <a:rPr kumimoji="1" lang="ja-JP" altLang="ja-JP" sz="1100">
              <a:solidFill>
                <a:schemeClr val="dk1"/>
              </a:solidFill>
              <a:effectLst/>
              <a:latin typeface="+mn-ea"/>
              <a:ea typeface="+mn-ea"/>
              <a:cs typeface="+mn-cs"/>
            </a:rPr>
            <a:t>ポイント下降したものの、類似団体内平均値を上回る状況が続いている。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減となった主な理由については、公費による新型コロナウイルスワクチン接種事業が令和</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年度をもって終了したほか、マイナンバーカード関連業務委託の減によるものである。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長引く物価高騰の影響により、今後も民間委託等において増加が見込まれるものであるが、引き続き経常経費の見直しを行い、物件費の抑制に努めていく。</a:t>
          </a:r>
          <a:endParaRPr lang="ja-JP" altLang="ja-JP" sz="140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75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18</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75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9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98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扶助費に係る経常収支比率は、前年度に比べ</a:t>
          </a:r>
          <a:r>
            <a:rPr kumimoji="1" lang="en-US" altLang="ja-JP" sz="1100">
              <a:solidFill>
                <a:schemeClr val="dk1"/>
              </a:solidFill>
              <a:effectLst/>
              <a:latin typeface="+mn-ea"/>
              <a:ea typeface="+mn-ea"/>
              <a:cs typeface="+mn-cs"/>
            </a:rPr>
            <a:t>0.1</a:t>
          </a:r>
          <a:r>
            <a:rPr kumimoji="1" lang="ja-JP" altLang="ja-JP" sz="1100">
              <a:solidFill>
                <a:schemeClr val="dk1"/>
              </a:solidFill>
              <a:effectLst/>
              <a:latin typeface="+mn-ea"/>
              <a:ea typeface="+mn-ea"/>
              <a:cs typeface="+mn-cs"/>
            </a:rPr>
            <a:t>ポイント上昇し、類似団体内平均を上回る状況が続いている。しかしながら、令和</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年度との差分では</a:t>
          </a:r>
          <a:r>
            <a:rPr kumimoji="1" lang="en-US" altLang="ja-JP" sz="1100">
              <a:solidFill>
                <a:schemeClr val="dk1"/>
              </a:solidFill>
              <a:effectLst/>
              <a:latin typeface="+mn-ea"/>
              <a:ea typeface="+mn-ea"/>
              <a:cs typeface="+mn-cs"/>
            </a:rPr>
            <a:t>0.6</a:t>
          </a:r>
          <a:r>
            <a:rPr kumimoji="1" lang="ja-JP" altLang="ja-JP" sz="1100">
              <a:solidFill>
                <a:schemeClr val="dk1"/>
              </a:solidFill>
              <a:effectLst/>
              <a:latin typeface="+mn-ea"/>
              <a:ea typeface="+mn-ea"/>
              <a:cs typeface="+mn-cs"/>
            </a:rPr>
            <a:t>ポイントの上昇であることから、上昇率は比較的緩やかなものとなっている。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増の主な理由としては、障害福祉サービス利用者の増加や、児童手当の年齢拡大等の影響によるものである。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今後も扶助費の増加が見込まれるため、市単独扶助費の見直しや各種給付の適正な支出により、抑制に努める。</a:t>
          </a:r>
          <a:endParaRPr lang="ja-JP" altLang="ja-JP" sz="14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101600</xdr:rowOff>
    </xdr:from>
    <xdr:to>
      <xdr:col>24</xdr:col>
      <xdr:colOff>25400</xdr:colOff>
      <xdr:row>58</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45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38100</xdr:rowOff>
    </xdr:from>
    <xdr:to>
      <xdr:col>19</xdr:col>
      <xdr:colOff>187325</xdr:colOff>
      <xdr:row>58</xdr:row>
      <xdr:rowOff>101600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44450</xdr:rowOff>
    </xdr:from>
    <xdr:to>
      <xdr:col>15</xdr:col>
      <xdr:colOff>98425</xdr:colOff>
      <xdr:row>58</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17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44450</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1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63500</xdr:rowOff>
    </xdr:from>
    <xdr:to>
      <xdr:col>24</xdr:col>
      <xdr:colOff>76200</xdr:colOff>
      <xdr:row>58</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50800</xdr:rowOff>
    </xdr:from>
    <xdr:to>
      <xdr:col>20</xdr:col>
      <xdr:colOff>38100</xdr:colOff>
      <xdr:row>58</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137177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158750</xdr:rowOff>
    </xdr:from>
    <xdr:to>
      <xdr:col>15</xdr:col>
      <xdr:colOff>149225</xdr:colOff>
      <xdr:row>58</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その他に係る経常収支比率は、前年度と同値となった。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繰出金では、介護保険事業会計繰出金や国保会計繰出金が増となっており、引き続き、動向を注視しながら適正な規模を維持するよう努める必要がある。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114300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5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114300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6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58</xdr:row>
      <xdr:rowOff>25400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67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補助費等に係る経常収支比率は、前年度に比べ</a:t>
          </a:r>
          <a:r>
            <a:rPr kumimoji="1" lang="en-US" altLang="ja-JP" sz="1100">
              <a:solidFill>
                <a:schemeClr val="dk1"/>
              </a:solidFill>
              <a:effectLst/>
              <a:latin typeface="+mn-ea"/>
              <a:ea typeface="+mn-ea"/>
              <a:cs typeface="+mn-cs"/>
            </a:rPr>
            <a:t>0.5</a:t>
          </a:r>
          <a:r>
            <a:rPr kumimoji="1" lang="ja-JP" altLang="ja-JP" sz="1100">
              <a:solidFill>
                <a:schemeClr val="dk1"/>
              </a:solidFill>
              <a:effectLst/>
              <a:latin typeface="+mn-ea"/>
              <a:ea typeface="+mn-ea"/>
              <a:cs typeface="+mn-cs"/>
            </a:rPr>
            <a:t>ポイント下降したものの、類似団体内平均を上回る状況となっている。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その主な要因は、令和</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年度に実施した運送事業者継続支援に係る補助事業やプレミアム付き電子商品券事業などを令和６年度に実施しなかったことによるものである。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引き続き、既存の補助事業について、定期的に制度の見直しを行い、補助費等の抑制に努めていく。</a:t>
          </a:r>
          <a:endParaRPr lang="ja-JP" altLang="ja-JP" sz="140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129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37</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1233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94996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12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37</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61993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公債費に係る経常収支比率は、前年度に比べ</a:t>
          </a:r>
          <a:r>
            <a:rPr kumimoji="1" lang="en-US" altLang="ja-JP" sz="1100">
              <a:solidFill>
                <a:schemeClr val="dk1"/>
              </a:solidFill>
              <a:effectLst/>
              <a:latin typeface="+mn-ea"/>
              <a:ea typeface="+mn-ea"/>
              <a:cs typeface="+mn-cs"/>
            </a:rPr>
            <a:t>1.4</a:t>
          </a:r>
          <a:r>
            <a:rPr kumimoji="1" lang="ja-JP" altLang="ja-JP" sz="1100">
              <a:solidFill>
                <a:schemeClr val="dk1"/>
              </a:solidFill>
              <a:effectLst/>
              <a:latin typeface="+mn-ea"/>
              <a:ea typeface="+mn-ea"/>
              <a:cs typeface="+mn-cs"/>
            </a:rPr>
            <a:t>ポイント下降し、類似団体内平均を下回る結果となった。</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その主な要因は、平成</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年度借入の臨時財政対策債、保健所建設、平成</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年借入の減収補填債、新清掃センター、西部地域振興ふれあい拠点施設整備（用地費）の償還が令和</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年度をもって終了したことによる地方債元金償還金の減によるものである。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市債の活用については、世代間負担の公平性も鑑みながら、計画的な運用に努めていく。</a:t>
          </a:r>
          <a:endParaRPr lang="ja-JP" altLang="ja-JP" sz="140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029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77</xdr:row>
      <xdr:rowOff>123189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01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77</xdr:row>
      <xdr:rowOff>130811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019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166388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公債費以外に係る経常収支比率は、前年度に比べ</a:t>
          </a:r>
          <a:r>
            <a:rPr kumimoji="1" lang="en-US" altLang="ja-JP" sz="1100">
              <a:solidFill>
                <a:schemeClr val="dk1"/>
              </a:solidFill>
              <a:effectLst/>
              <a:latin typeface="+mn-ea"/>
              <a:ea typeface="+mn-ea"/>
              <a:cs typeface="+mn-cs"/>
            </a:rPr>
            <a:t>0.7</a:t>
          </a:r>
          <a:r>
            <a:rPr kumimoji="1" lang="ja-JP" altLang="ja-JP" sz="1100">
              <a:solidFill>
                <a:schemeClr val="dk1"/>
              </a:solidFill>
              <a:effectLst/>
              <a:latin typeface="+mn-ea"/>
              <a:ea typeface="+mn-ea"/>
              <a:cs typeface="+mn-cs"/>
            </a:rPr>
            <a:t>ポイント上昇し、令和</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年以降において増傾向が続いている。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類似団体内平均値においても同様の増傾向が続いており、全国的な要因（物価高騰等）も関連していると考えられる。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引き続き歳出全体において事業の見直し、経常経費の見直し等の行財政改革を推進し、経常収支比率の改善に努める。</a:t>
          </a:r>
          <a:endParaRPr lang="ja-JP" altLang="ja-JP" sz="14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62230</xdr:rowOff>
    </xdr:from>
    <xdr:to>
      <xdr:col>82</xdr:col>
      <xdr:colOff>107950</xdr:colOff>
      <xdr:row>78</xdr:row>
      <xdr:rowOff>88900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353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78</xdr:row>
      <xdr:rowOff>62230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93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62230</xdr:rowOff>
    </xdr:from>
    <xdr:to>
      <xdr:col>73</xdr:col>
      <xdr:colOff>180975</xdr:colOff>
      <xdr:row>78</xdr:row>
      <xdr:rowOff>20320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638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77</xdr:row>
      <xdr:rowOff>111761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2638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xdr:rowOff>
    </xdr:from>
    <xdr:to>
      <xdr:col>78</xdr:col>
      <xdr:colOff>120650</xdr:colOff>
      <xdr:row>78</xdr:row>
      <xdr:rowOff>113030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xdr:rowOff>
    </xdr:from>
    <xdr:to>
      <xdr:col>69</xdr:col>
      <xdr:colOff>142875</xdr:colOff>
      <xdr:row>77</xdr:row>
      <xdr:rowOff>113030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97807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60961</xdr:rowOff>
    </xdr:from>
    <xdr:to>
      <xdr:col>65</xdr:col>
      <xdr:colOff>53975</xdr:colOff>
      <xdr:row>77</xdr:row>
      <xdr:rowOff>162561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147338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38760</xdr:rowOff>
    </xdr:from>
    <xdr:to>
      <xdr:col>29</xdr:col>
      <xdr:colOff>127000</xdr:colOff>
      <xdr:row>16</xdr:row>
      <xdr:rowOff>25540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58135"/>
          <a:ext cx="647700" cy="15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25540</xdr:rowOff>
    </xdr:from>
    <xdr:to>
      <xdr:col>26</xdr:col>
      <xdr:colOff>50800</xdr:colOff>
      <xdr:row>16</xdr:row>
      <xdr:rowOff>102121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16365"/>
          <a:ext cx="698500" cy="76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102121</xdr:rowOff>
    </xdr:from>
    <xdr:to>
      <xdr:col>22</xdr:col>
      <xdr:colOff>114300</xdr:colOff>
      <xdr:row>16</xdr:row>
      <xdr:rowOff>136144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2946"/>
          <a:ext cx="698500" cy="3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74689</xdr:rowOff>
    </xdr:from>
    <xdr:to>
      <xdr:col>18</xdr:col>
      <xdr:colOff>177800</xdr:colOff>
      <xdr:row>16</xdr:row>
      <xdr:rowOff>136144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65514"/>
          <a:ext cx="698500" cy="61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159410</xdr:rowOff>
    </xdr:from>
    <xdr:to>
      <xdr:col>29</xdr:col>
      <xdr:colOff>177800</xdr:colOff>
      <xdr:row>15</xdr:row>
      <xdr:rowOff>89560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4487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146190</xdr:rowOff>
    </xdr:from>
    <xdr:to>
      <xdr:col>26</xdr:col>
      <xdr:colOff>101600</xdr:colOff>
      <xdr:row>16</xdr:row>
      <xdr:rowOff>76340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6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86517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34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51321</xdr:rowOff>
    </xdr:from>
    <xdr:to>
      <xdr:col>22</xdr:col>
      <xdr:colOff>165100</xdr:colOff>
      <xdr:row>16</xdr:row>
      <xdr:rowOff>152921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2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163098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1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85344</xdr:rowOff>
    </xdr:from>
    <xdr:to>
      <xdr:col>19</xdr:col>
      <xdr:colOff>38100</xdr:colOff>
      <xdr:row>17</xdr:row>
      <xdr:rowOff>15494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6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25671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23889</xdr:rowOff>
    </xdr:from>
    <xdr:to>
      <xdr:col>15</xdr:col>
      <xdr:colOff>101600</xdr:colOff>
      <xdr:row>16</xdr:row>
      <xdr:rowOff>125489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14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135666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8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127076</xdr:rowOff>
    </xdr:from>
    <xdr:to>
      <xdr:col>29</xdr:col>
      <xdr:colOff>127000</xdr:colOff>
      <xdr:row>35</xdr:row>
      <xdr:rowOff>130429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37426"/>
          <a:ext cx="6477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115205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255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105511</xdr:rowOff>
    </xdr:from>
    <xdr:to>
      <xdr:col>26</xdr:col>
      <xdr:colOff>50800</xdr:colOff>
      <xdr:row>35</xdr:row>
      <xdr:rowOff>127076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15861"/>
          <a:ext cx="698500" cy="2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105511</xdr:rowOff>
    </xdr:from>
    <xdr:to>
      <xdr:col>22</xdr:col>
      <xdr:colOff>114300</xdr:colOff>
      <xdr:row>35</xdr:row>
      <xdr:rowOff>116256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15861"/>
          <a:ext cx="698500" cy="10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116256</xdr:rowOff>
    </xdr:from>
    <xdr:to>
      <xdr:col>18</xdr:col>
      <xdr:colOff>177800</xdr:colOff>
      <xdr:row>35</xdr:row>
      <xdr:rowOff>172606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26606"/>
          <a:ext cx="698500" cy="5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79629</xdr:rowOff>
    </xdr:from>
    <xdr:to>
      <xdr:col>29</xdr:col>
      <xdr:colOff>177800</xdr:colOff>
      <xdr:row>35</xdr:row>
      <xdr:rowOff>181229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8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267606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3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76276</xdr:rowOff>
    </xdr:from>
    <xdr:to>
      <xdr:col>26</xdr:col>
      <xdr:colOff>101600</xdr:colOff>
      <xdr:row>35</xdr:row>
      <xdr:rowOff>177876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86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188053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55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54711</xdr:rowOff>
    </xdr:from>
    <xdr:to>
      <xdr:col>22</xdr:col>
      <xdr:colOff>165100</xdr:colOff>
      <xdr:row>35</xdr:row>
      <xdr:rowOff>156311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6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166489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3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65456</xdr:rowOff>
    </xdr:from>
    <xdr:to>
      <xdr:col>19</xdr:col>
      <xdr:colOff>38100</xdr:colOff>
      <xdr:row>35</xdr:row>
      <xdr:rowOff>167056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7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177233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121806</xdr:rowOff>
    </xdr:from>
    <xdr:to>
      <xdr:col>15</xdr:col>
      <xdr:colOff>101600</xdr:colOff>
      <xdr:row>35</xdr:row>
      <xdr:rowOff>223406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2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233583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0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352,805
341,483
109.13
137,048,330
130,407,165
6,365,084
70,582,222
83,382,047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135095</xdr:rowOff>
    </xdr:from>
    <xdr:to>
      <xdr:col>24</xdr:col>
      <xdr:colOff>63500</xdr:colOff>
      <xdr:row>38</xdr:row>
      <xdr:rowOff>11880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7295"/>
          <a:ext cx="838200" cy="2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1429</xdr:rowOff>
    </xdr:from>
    <xdr:to>
      <xdr:col>19</xdr:col>
      <xdr:colOff>177800</xdr:colOff>
      <xdr:row>38</xdr:row>
      <xdr:rowOff>11880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16529"/>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1429</xdr:rowOff>
    </xdr:from>
    <xdr:to>
      <xdr:col>15</xdr:col>
      <xdr:colOff>50800</xdr:colOff>
      <xdr:row>38</xdr:row>
      <xdr:rowOff>22754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6529"/>
          <a:ext cx="8890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169680</xdr:rowOff>
    </xdr:from>
    <xdr:to>
      <xdr:col>10</xdr:col>
      <xdr:colOff>114300</xdr:colOff>
      <xdr:row>38</xdr:row>
      <xdr:rowOff>22754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13330"/>
          <a:ext cx="889000" cy="2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84295</xdr:rowOff>
    </xdr:from>
    <xdr:to>
      <xdr:col>24</xdr:col>
      <xdr:colOff>114300</xdr:colOff>
      <xdr:row>37</xdr:row>
      <xdr:rowOff>14445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62722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132530</xdr:rowOff>
    </xdr:from>
    <xdr:to>
      <xdr:col>20</xdr:col>
      <xdr:colOff>38100</xdr:colOff>
      <xdr:row>38</xdr:row>
      <xdr:rowOff>62680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53807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122080</xdr:rowOff>
    </xdr:from>
    <xdr:to>
      <xdr:col>15</xdr:col>
      <xdr:colOff>101600</xdr:colOff>
      <xdr:row>38</xdr:row>
      <xdr:rowOff>52229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57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43356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143405</xdr:rowOff>
    </xdr:from>
    <xdr:to>
      <xdr:col>10</xdr:col>
      <xdr:colOff>165100</xdr:colOff>
      <xdr:row>38</xdr:row>
      <xdr:rowOff>73555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64681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118879</xdr:rowOff>
    </xdr:from>
    <xdr:to>
      <xdr:col>6</xdr:col>
      <xdr:colOff>38100</xdr:colOff>
      <xdr:row>38</xdr:row>
      <xdr:rowOff>49030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25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40157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146329</xdr:rowOff>
    </xdr:from>
    <xdr:to>
      <xdr:col>24</xdr:col>
      <xdr:colOff>63500</xdr:colOff>
      <xdr:row>57</xdr:row>
      <xdr:rowOff>33801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747529"/>
          <a:ext cx="838200" cy="5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57261</xdr:rowOff>
    </xdr:from>
    <xdr:to>
      <xdr:col>19</xdr:col>
      <xdr:colOff>177800</xdr:colOff>
      <xdr:row>57</xdr:row>
      <xdr:rowOff>33801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658461"/>
          <a:ext cx="889000" cy="14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57261</xdr:rowOff>
    </xdr:from>
    <xdr:to>
      <xdr:col>15</xdr:col>
      <xdr:colOff>50800</xdr:colOff>
      <xdr:row>56</xdr:row>
      <xdr:rowOff>164303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658461"/>
          <a:ext cx="889000" cy="10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164303</xdr:rowOff>
    </xdr:from>
    <xdr:to>
      <xdr:col>10</xdr:col>
      <xdr:colOff>114300</xdr:colOff>
      <xdr:row>57</xdr:row>
      <xdr:rowOff>153044</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765503"/>
          <a:ext cx="889000" cy="16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95529</xdr:rowOff>
    </xdr:from>
    <xdr:to>
      <xdr:col>24</xdr:col>
      <xdr:colOff>114300</xdr:colOff>
      <xdr:row>57</xdr:row>
      <xdr:rowOff>25679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6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73956</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6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154451</xdr:rowOff>
    </xdr:from>
    <xdr:to>
      <xdr:col>20</xdr:col>
      <xdr:colOff>38100</xdr:colOff>
      <xdr:row>57</xdr:row>
      <xdr:rowOff>84601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7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75728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8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6461</xdr:rowOff>
    </xdr:from>
    <xdr:to>
      <xdr:col>15</xdr:col>
      <xdr:colOff>101600</xdr:colOff>
      <xdr:row>56</xdr:row>
      <xdr:rowOff>108061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6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99188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70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113503</xdr:rowOff>
    </xdr:from>
    <xdr:to>
      <xdr:col>10</xdr:col>
      <xdr:colOff>165100</xdr:colOff>
      <xdr:row>57</xdr:row>
      <xdr:rowOff>43653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71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34780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80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102244</xdr:rowOff>
    </xdr:from>
    <xdr:to>
      <xdr:col>6</xdr:col>
      <xdr:colOff>38100</xdr:colOff>
      <xdr:row>58</xdr:row>
      <xdr:rowOff>32394</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23521</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6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132933</xdr:rowOff>
    </xdr:from>
    <xdr:to>
      <xdr:col>24</xdr:col>
      <xdr:colOff>63500</xdr:colOff>
      <xdr:row>77</xdr:row>
      <xdr:rowOff>142032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34583"/>
          <a:ext cx="8382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142032</xdr:rowOff>
    </xdr:from>
    <xdr:to>
      <xdr:col>19</xdr:col>
      <xdr:colOff>177800</xdr:colOff>
      <xdr:row>77</xdr:row>
      <xdr:rowOff>146558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43682"/>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146558</xdr:rowOff>
    </xdr:from>
    <xdr:to>
      <xdr:col>15</xdr:col>
      <xdr:colOff>50800</xdr:colOff>
      <xdr:row>78</xdr:row>
      <xdr:rowOff>7707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48208"/>
          <a:ext cx="8890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7707</xdr:rowOff>
    </xdr:from>
    <xdr:to>
      <xdr:col>10</xdr:col>
      <xdr:colOff>114300</xdr:colOff>
      <xdr:row>78</xdr:row>
      <xdr:rowOff>8530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8080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82133</xdr:rowOff>
    </xdr:from>
    <xdr:to>
      <xdr:col>24</xdr:col>
      <xdr:colOff>114300</xdr:colOff>
      <xdr:row>78</xdr:row>
      <xdr:rowOff>12283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8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60560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91232</xdr:rowOff>
    </xdr:from>
    <xdr:to>
      <xdr:col>20</xdr:col>
      <xdr:colOff>38100</xdr:colOff>
      <xdr:row>78</xdr:row>
      <xdr:rowOff>21382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95758</xdr:rowOff>
    </xdr:from>
    <xdr:to>
      <xdr:col>15</xdr:col>
      <xdr:colOff>101600</xdr:colOff>
      <xdr:row>78</xdr:row>
      <xdr:rowOff>25908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9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17035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9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128357</xdr:rowOff>
    </xdr:from>
    <xdr:to>
      <xdr:col>10</xdr:col>
      <xdr:colOff>165100</xdr:colOff>
      <xdr:row>78</xdr:row>
      <xdr:rowOff>58507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49634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2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129180</xdr:rowOff>
    </xdr:from>
    <xdr:to>
      <xdr:col>6</xdr:col>
      <xdr:colOff>38100</xdr:colOff>
      <xdr:row>78</xdr:row>
      <xdr:rowOff>59330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50457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2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74244</xdr:rowOff>
    </xdr:from>
    <xdr:to>
      <xdr:col>24</xdr:col>
      <xdr:colOff>63500</xdr:colOff>
      <xdr:row>97</xdr:row>
      <xdr:rowOff>156812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704894"/>
          <a:ext cx="838200" cy="8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156812</xdr:rowOff>
    </xdr:from>
    <xdr:to>
      <xdr:col>19</xdr:col>
      <xdr:colOff>177800</xdr:colOff>
      <xdr:row>98</xdr:row>
      <xdr:rowOff>59353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787462"/>
          <a:ext cx="889000" cy="7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116165</xdr:rowOff>
    </xdr:from>
    <xdr:to>
      <xdr:col>15</xdr:col>
      <xdr:colOff>50800</xdr:colOff>
      <xdr:row>98</xdr:row>
      <xdr:rowOff>59353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746815"/>
          <a:ext cx="889000" cy="1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116165</xdr:rowOff>
    </xdr:from>
    <xdr:to>
      <xdr:col>10</xdr:col>
      <xdr:colOff>114300</xdr:colOff>
      <xdr:row>99</xdr:row>
      <xdr:rowOff>29352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46815"/>
          <a:ext cx="889000" cy="25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23444</xdr:rowOff>
    </xdr:from>
    <xdr:to>
      <xdr:col>24</xdr:col>
      <xdr:colOff>114300</xdr:colOff>
      <xdr:row>97</xdr:row>
      <xdr:rowOff>125044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6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1871</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3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106012</xdr:rowOff>
    </xdr:from>
    <xdr:to>
      <xdr:col>20</xdr:col>
      <xdr:colOff>38100</xdr:colOff>
      <xdr:row>98</xdr:row>
      <xdr:rowOff>36162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27289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82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8553</xdr:rowOff>
    </xdr:from>
    <xdr:to>
      <xdr:col>15</xdr:col>
      <xdr:colOff>101600</xdr:colOff>
      <xdr:row>98</xdr:row>
      <xdr:rowOff>110153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1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101280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90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65365</xdr:rowOff>
    </xdr:from>
    <xdr:to>
      <xdr:col>10</xdr:col>
      <xdr:colOff>165100</xdr:colOff>
      <xdr:row>97</xdr:row>
      <xdr:rowOff>166965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9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158092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78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150002</xdr:rowOff>
    </xdr:from>
    <xdr:to>
      <xdr:col>6</xdr:col>
      <xdr:colOff>38100</xdr:colOff>
      <xdr:row>99</xdr:row>
      <xdr:rowOff>80152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5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71279</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4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96875</xdr:rowOff>
    </xdr:from>
    <xdr:to>
      <xdr:col>55</xdr:col>
      <xdr:colOff>0</xdr:colOff>
      <xdr:row>37</xdr:row>
      <xdr:rowOff>126463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40525"/>
          <a:ext cx="838200" cy="2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96875</xdr:rowOff>
    </xdr:from>
    <xdr:to>
      <xdr:col>50</xdr:col>
      <xdr:colOff>114300</xdr:colOff>
      <xdr:row>37</xdr:row>
      <xdr:rowOff>112105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440525"/>
          <a:ext cx="889000" cy="1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112105</xdr:rowOff>
    </xdr:from>
    <xdr:to>
      <xdr:col>45</xdr:col>
      <xdr:colOff>177800</xdr:colOff>
      <xdr:row>37</xdr:row>
      <xdr:rowOff>117711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55755"/>
          <a:ext cx="889000" cy="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5697</xdr:rowOff>
    </xdr:from>
    <xdr:to>
      <xdr:col>41</xdr:col>
      <xdr:colOff>50800</xdr:colOff>
      <xdr:row>37</xdr:row>
      <xdr:rowOff>117711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20647"/>
          <a:ext cx="889000" cy="114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75663</xdr:rowOff>
    </xdr:from>
    <xdr:to>
      <xdr:col>55</xdr:col>
      <xdr:colOff>50800</xdr:colOff>
      <xdr:row>38</xdr:row>
      <xdr:rowOff>5813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1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162040</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3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46075</xdr:rowOff>
    </xdr:from>
    <xdr:to>
      <xdr:col>50</xdr:col>
      <xdr:colOff>165100</xdr:colOff>
      <xdr:row>37</xdr:row>
      <xdr:rowOff>147675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138802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61305</xdr:rowOff>
    </xdr:from>
    <xdr:to>
      <xdr:col>46</xdr:col>
      <xdr:colOff>38100</xdr:colOff>
      <xdr:row>37</xdr:row>
      <xdr:rowOff>162905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154032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66911</xdr:rowOff>
    </xdr:from>
    <xdr:to>
      <xdr:col>41</xdr:col>
      <xdr:colOff>101600</xdr:colOff>
      <xdr:row>37</xdr:row>
      <xdr:rowOff>168511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159638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0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126347</xdr:rowOff>
    </xdr:from>
    <xdr:to>
      <xdr:col>36</xdr:col>
      <xdr:colOff>165100</xdr:colOff>
      <xdr:row>31</xdr:row>
      <xdr:rowOff>56497</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6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47624</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6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122689</xdr:rowOff>
    </xdr:from>
    <xdr:to>
      <xdr:col>55</xdr:col>
      <xdr:colOff>0</xdr:colOff>
      <xdr:row>59</xdr:row>
      <xdr:rowOff>10541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10066789"/>
          <a:ext cx="838200" cy="5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10541</xdr:rowOff>
    </xdr:from>
    <xdr:to>
      <xdr:col>50</xdr:col>
      <xdr:colOff>114300</xdr:colOff>
      <xdr:row>59</xdr:row>
      <xdr:rowOff>96304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10126091"/>
          <a:ext cx="889000" cy="8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133071</xdr:rowOff>
    </xdr:from>
    <xdr:to>
      <xdr:col>45</xdr:col>
      <xdr:colOff>177800</xdr:colOff>
      <xdr:row>59</xdr:row>
      <xdr:rowOff>96304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10077171"/>
          <a:ext cx="889000" cy="13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133071</xdr:rowOff>
    </xdr:from>
    <xdr:to>
      <xdr:col>41</xdr:col>
      <xdr:colOff>50800</xdr:colOff>
      <xdr:row>58</xdr:row>
      <xdr:rowOff>168256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10077171"/>
          <a:ext cx="889000" cy="3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71889</xdr:rowOff>
    </xdr:from>
    <xdr:to>
      <xdr:col>55</xdr:col>
      <xdr:colOff>50800</xdr:colOff>
      <xdr:row>59</xdr:row>
      <xdr:rowOff>2039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100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158266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9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131191</xdr:rowOff>
    </xdr:from>
    <xdr:to>
      <xdr:col>50</xdr:col>
      <xdr:colOff>165100</xdr:colOff>
      <xdr:row>59</xdr:row>
      <xdr:rowOff>61341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100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52468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16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45504</xdr:rowOff>
    </xdr:from>
    <xdr:to>
      <xdr:col>46</xdr:col>
      <xdr:colOff>38100</xdr:colOff>
      <xdr:row>59</xdr:row>
      <xdr:rowOff>147104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1016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138231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25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82271</xdr:rowOff>
    </xdr:from>
    <xdr:to>
      <xdr:col>41</xdr:col>
      <xdr:colOff>101600</xdr:colOff>
      <xdr:row>59</xdr:row>
      <xdr:rowOff>12421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100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3548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101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117456</xdr:rowOff>
    </xdr:from>
    <xdr:to>
      <xdr:col>36</xdr:col>
      <xdr:colOff>165100</xdr:colOff>
      <xdr:row>59</xdr:row>
      <xdr:rowOff>47606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100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38733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1015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146938</xdr:rowOff>
    </xdr:from>
    <xdr:to>
      <xdr:col>55</xdr:col>
      <xdr:colOff>0</xdr:colOff>
      <xdr:row>78</xdr:row>
      <xdr:rowOff>97637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348588"/>
          <a:ext cx="838200" cy="1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97637</xdr:rowOff>
    </xdr:from>
    <xdr:to>
      <xdr:col>50</xdr:col>
      <xdr:colOff>114300</xdr:colOff>
      <xdr:row>78</xdr:row>
      <xdr:rowOff>165836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470737"/>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165836</xdr:rowOff>
    </xdr:from>
    <xdr:to>
      <xdr:col>45</xdr:col>
      <xdr:colOff>177800</xdr:colOff>
      <xdr:row>79</xdr:row>
      <xdr:rowOff>5398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538936"/>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120726</xdr:rowOff>
    </xdr:from>
    <xdr:to>
      <xdr:col>41</xdr:col>
      <xdr:colOff>50800</xdr:colOff>
      <xdr:row>79</xdr:row>
      <xdr:rowOff>5398</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322376"/>
          <a:ext cx="889000" cy="22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96138</xdr:rowOff>
    </xdr:from>
    <xdr:to>
      <xdr:col>55</xdr:col>
      <xdr:colOff>50800</xdr:colOff>
      <xdr:row>78</xdr:row>
      <xdr:rowOff>26288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74565</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27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46837</xdr:rowOff>
    </xdr:from>
    <xdr:to>
      <xdr:col>50</xdr:col>
      <xdr:colOff>165100</xdr:colOff>
      <xdr:row>78</xdr:row>
      <xdr:rowOff>148437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139564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115036</xdr:rowOff>
    </xdr:from>
    <xdr:to>
      <xdr:col>46</xdr:col>
      <xdr:colOff>38100</xdr:colOff>
      <xdr:row>79</xdr:row>
      <xdr:rowOff>45186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36313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8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126048</xdr:rowOff>
    </xdr:from>
    <xdr:to>
      <xdr:col>41</xdr:col>
      <xdr:colOff>101600</xdr:colOff>
      <xdr:row>79</xdr:row>
      <xdr:rowOff>56198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47325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9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69926</xdr:rowOff>
    </xdr:from>
    <xdr:to>
      <xdr:col>36</xdr:col>
      <xdr:colOff>165100</xdr:colOff>
      <xdr:row>78</xdr:row>
      <xdr:rowOff>76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162653</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36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142520</xdr:rowOff>
    </xdr:from>
    <xdr:to>
      <xdr:col>55</xdr:col>
      <xdr:colOff>0</xdr:colOff>
      <xdr:row>98</xdr:row>
      <xdr:rowOff>35153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73170"/>
          <a:ext cx="838200" cy="6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147282</xdr:rowOff>
    </xdr:from>
    <xdr:to>
      <xdr:col>50</xdr:col>
      <xdr:colOff>114300</xdr:colOff>
      <xdr:row>98</xdr:row>
      <xdr:rowOff>35153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77932"/>
          <a:ext cx="889000" cy="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109220</xdr:rowOff>
    </xdr:from>
    <xdr:to>
      <xdr:col>45</xdr:col>
      <xdr:colOff>177800</xdr:colOff>
      <xdr:row>97</xdr:row>
      <xdr:rowOff>147282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39870"/>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109220</xdr:rowOff>
    </xdr:from>
    <xdr:to>
      <xdr:col>41</xdr:col>
      <xdr:colOff>50800</xdr:colOff>
      <xdr:row>98</xdr:row>
      <xdr:rowOff>28772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39870"/>
          <a:ext cx="889000" cy="9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91720</xdr:rowOff>
    </xdr:from>
    <xdr:to>
      <xdr:col>55</xdr:col>
      <xdr:colOff>50800</xdr:colOff>
      <xdr:row>98</xdr:row>
      <xdr:rowOff>21870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6647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3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155803</xdr:rowOff>
    </xdr:from>
    <xdr:to>
      <xdr:col>50</xdr:col>
      <xdr:colOff>165100</xdr:colOff>
      <xdr:row>98</xdr:row>
      <xdr:rowOff>85953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8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77080</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404428" y="1687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96482</xdr:rowOff>
    </xdr:from>
    <xdr:to>
      <xdr:col>46</xdr:col>
      <xdr:colOff>38100</xdr:colOff>
      <xdr:row>98</xdr:row>
      <xdr:rowOff>26632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17759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1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58420</xdr:rowOff>
    </xdr:from>
    <xdr:to>
      <xdr:col>41</xdr:col>
      <xdr:colOff>101600</xdr:colOff>
      <xdr:row>97</xdr:row>
      <xdr:rowOff>160020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151147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149422</xdr:rowOff>
    </xdr:from>
    <xdr:to>
      <xdr:col>36</xdr:col>
      <xdr:colOff>165100</xdr:colOff>
      <xdr:row>98</xdr:row>
      <xdr:rowOff>79572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70699</xdr:rowOff>
    </xdr:from>
    <xdr:ext cx="469744"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37428" y="168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72861</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59411"/>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22061</xdr:rowOff>
    </xdr:from>
    <xdr:to>
      <xdr:col>67</xdr:col>
      <xdr:colOff>101600</xdr:colOff>
      <xdr:row>39</xdr:row>
      <xdr:rowOff>123661</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114788</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0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69383</xdr:rowOff>
    </xdr:from>
    <xdr:to>
      <xdr:col>85</xdr:col>
      <xdr:colOff>127000</xdr:colOff>
      <xdr:row>77</xdr:row>
      <xdr:rowOff>93614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71033"/>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56626</xdr:rowOff>
    </xdr:from>
    <xdr:to>
      <xdr:col>81</xdr:col>
      <xdr:colOff>50800</xdr:colOff>
      <xdr:row>77</xdr:row>
      <xdr:rowOff>69383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258276"/>
          <a:ext cx="889000" cy="1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50958</xdr:rowOff>
    </xdr:from>
    <xdr:to>
      <xdr:col>76</xdr:col>
      <xdr:colOff>114300</xdr:colOff>
      <xdr:row>77</xdr:row>
      <xdr:rowOff>56626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252608"/>
          <a:ext cx="889000" cy="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50958</xdr:rowOff>
    </xdr:from>
    <xdr:to>
      <xdr:col>71</xdr:col>
      <xdr:colOff>177800</xdr:colOff>
      <xdr:row>77</xdr:row>
      <xdr:rowOff>81635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252608"/>
          <a:ext cx="889000" cy="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42814</xdr:rowOff>
    </xdr:from>
    <xdr:to>
      <xdr:col>85</xdr:col>
      <xdr:colOff>177800</xdr:colOff>
      <xdr:row>77</xdr:row>
      <xdr:rowOff>144414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21241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2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18583</xdr:rowOff>
    </xdr:from>
    <xdr:to>
      <xdr:col>81</xdr:col>
      <xdr:colOff>101600</xdr:colOff>
      <xdr:row>77</xdr:row>
      <xdr:rowOff>120183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2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111310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5826</xdr:rowOff>
    </xdr:from>
    <xdr:to>
      <xdr:col>76</xdr:col>
      <xdr:colOff>165100</xdr:colOff>
      <xdr:row>77</xdr:row>
      <xdr:rowOff>107426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0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98553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0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xdr:rowOff>
    </xdr:from>
    <xdr:to>
      <xdr:col>72</xdr:col>
      <xdr:colOff>38100</xdr:colOff>
      <xdr:row>77</xdr:row>
      <xdr:rowOff>101758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92885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30835</xdr:rowOff>
    </xdr:from>
    <xdr:to>
      <xdr:col>67</xdr:col>
      <xdr:colOff>101600</xdr:colOff>
      <xdr:row>77</xdr:row>
      <xdr:rowOff>132435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123562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9570</xdr:rowOff>
    </xdr:from>
    <xdr:to>
      <xdr:col>85</xdr:col>
      <xdr:colOff>127000</xdr:colOff>
      <xdr:row>99</xdr:row>
      <xdr:rowOff>5607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11670"/>
          <a:ext cx="838200" cy="16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9570</xdr:rowOff>
    </xdr:from>
    <xdr:to>
      <xdr:col>81</xdr:col>
      <xdr:colOff>50800</xdr:colOff>
      <xdr:row>99</xdr:row>
      <xdr:rowOff>4711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11670"/>
          <a:ext cx="889000" cy="16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164179</xdr:rowOff>
    </xdr:from>
    <xdr:to>
      <xdr:col>76</xdr:col>
      <xdr:colOff>114300</xdr:colOff>
      <xdr:row>99</xdr:row>
      <xdr:rowOff>4711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966279"/>
          <a:ext cx="889000" cy="1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164179</xdr:rowOff>
    </xdr:from>
    <xdr:to>
      <xdr:col>71</xdr:col>
      <xdr:colOff>177800</xdr:colOff>
      <xdr:row>99</xdr:row>
      <xdr:rowOff>20065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966279"/>
          <a:ext cx="889000" cy="2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126257</xdr:rowOff>
    </xdr:from>
    <xdr:to>
      <xdr:col>85</xdr:col>
      <xdr:colOff>177800</xdr:colOff>
      <xdr:row>99</xdr:row>
      <xdr:rowOff>56407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41184</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4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130220</xdr:rowOff>
    </xdr:from>
    <xdr:to>
      <xdr:col>81</xdr:col>
      <xdr:colOff>101600</xdr:colOff>
      <xdr:row>98</xdr:row>
      <xdr:rowOff>60370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51497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5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125361</xdr:rowOff>
    </xdr:from>
    <xdr:to>
      <xdr:col>76</xdr:col>
      <xdr:colOff>165100</xdr:colOff>
      <xdr:row>99</xdr:row>
      <xdr:rowOff>55511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2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46638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2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113379</xdr:rowOff>
    </xdr:from>
    <xdr:to>
      <xdr:col>72</xdr:col>
      <xdr:colOff>38100</xdr:colOff>
      <xdr:row>99</xdr:row>
      <xdr:rowOff>43529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34656</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700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140715</xdr:rowOff>
    </xdr:from>
    <xdr:to>
      <xdr:col>67</xdr:col>
      <xdr:colOff>101600</xdr:colOff>
      <xdr:row>99</xdr:row>
      <xdr:rowOff>70865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61992</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3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41154</xdr:rowOff>
    </xdr:from>
    <xdr:to>
      <xdr:col>116</xdr:col>
      <xdr:colOff>63500</xdr:colOff>
      <xdr:row>59</xdr:row>
      <xdr:rowOff>41878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56704"/>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40030</xdr:rowOff>
    </xdr:from>
    <xdr:to>
      <xdr:col>111</xdr:col>
      <xdr:colOff>177800</xdr:colOff>
      <xdr:row>59</xdr:row>
      <xdr:rowOff>41154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55580"/>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38316</xdr:rowOff>
    </xdr:from>
    <xdr:to>
      <xdr:col>107</xdr:col>
      <xdr:colOff>50800</xdr:colOff>
      <xdr:row>59</xdr:row>
      <xdr:rowOff>40030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5386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36487</xdr:rowOff>
    </xdr:from>
    <xdr:to>
      <xdr:col>102</xdr:col>
      <xdr:colOff>114300</xdr:colOff>
      <xdr:row>59</xdr:row>
      <xdr:rowOff>38316</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5203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162528</xdr:rowOff>
    </xdr:from>
    <xdr:to>
      <xdr:col>116</xdr:col>
      <xdr:colOff>114300</xdr:colOff>
      <xdr:row>59</xdr:row>
      <xdr:rowOff>92678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77455</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21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161804</xdr:rowOff>
    </xdr:from>
    <xdr:to>
      <xdr:col>112</xdr:col>
      <xdr:colOff>38100</xdr:colOff>
      <xdr:row>59</xdr:row>
      <xdr:rowOff>91954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83081</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98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160680</xdr:rowOff>
    </xdr:from>
    <xdr:to>
      <xdr:col>107</xdr:col>
      <xdr:colOff>101600</xdr:colOff>
      <xdr:row>59</xdr:row>
      <xdr:rowOff>90830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81957</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9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158966</xdr:rowOff>
    </xdr:from>
    <xdr:to>
      <xdr:col>102</xdr:col>
      <xdr:colOff>165100</xdr:colOff>
      <xdr:row>59</xdr:row>
      <xdr:rowOff>89116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80243</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9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157137</xdr:rowOff>
    </xdr:from>
    <xdr:to>
      <xdr:col>98</xdr:col>
      <xdr:colOff>38100</xdr:colOff>
      <xdr:row>59</xdr:row>
      <xdr:rowOff>87287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78414</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9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24981</xdr:rowOff>
    </xdr:from>
    <xdr:to>
      <xdr:col>116</xdr:col>
      <xdr:colOff>63500</xdr:colOff>
      <xdr:row>76</xdr:row>
      <xdr:rowOff>120155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055181"/>
          <a:ext cx="838200" cy="9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120155</xdr:rowOff>
    </xdr:from>
    <xdr:to>
      <xdr:col>111</xdr:col>
      <xdr:colOff>177800</xdr:colOff>
      <xdr:row>76</xdr:row>
      <xdr:rowOff>137261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150355"/>
          <a:ext cx="8890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137261</xdr:rowOff>
    </xdr:from>
    <xdr:to>
      <xdr:col>107</xdr:col>
      <xdr:colOff>50800</xdr:colOff>
      <xdr:row>76</xdr:row>
      <xdr:rowOff>168884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167461"/>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168884</xdr:rowOff>
    </xdr:from>
    <xdr:to>
      <xdr:col>102</xdr:col>
      <xdr:colOff>114300</xdr:colOff>
      <xdr:row>77</xdr:row>
      <xdr:rowOff>100991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199084"/>
          <a:ext cx="889000" cy="10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145631</xdr:rowOff>
    </xdr:from>
    <xdr:to>
      <xdr:col>116</xdr:col>
      <xdr:colOff>114300</xdr:colOff>
      <xdr:row>76</xdr:row>
      <xdr:rowOff>75781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0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124058</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98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69355</xdr:rowOff>
    </xdr:from>
    <xdr:to>
      <xdr:col>112</xdr:col>
      <xdr:colOff>38100</xdr:colOff>
      <xdr:row>76</xdr:row>
      <xdr:rowOff>170955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162082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86461</xdr:rowOff>
    </xdr:from>
    <xdr:to>
      <xdr:col>107</xdr:col>
      <xdr:colOff>101600</xdr:colOff>
      <xdr:row>77</xdr:row>
      <xdr:rowOff>16611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7738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0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118084</xdr:rowOff>
    </xdr:from>
    <xdr:to>
      <xdr:col>102</xdr:col>
      <xdr:colOff>165100</xdr:colOff>
      <xdr:row>77</xdr:row>
      <xdr:rowOff>48234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1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39361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2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50191</xdr:rowOff>
    </xdr:from>
    <xdr:to>
      <xdr:col>98</xdr:col>
      <xdr:colOff>38100</xdr:colOff>
      <xdr:row>77</xdr:row>
      <xdr:rowOff>151791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2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142918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34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主な構成項目である人件費については、住民１人当たり</a:t>
          </a:r>
          <a:r>
            <a:rPr kumimoji="1" lang="en-US" altLang="ja-JP" sz="1100">
              <a:solidFill>
                <a:schemeClr val="dk1"/>
              </a:solidFill>
              <a:effectLst/>
              <a:latin typeface="+mn-ea"/>
              <a:ea typeface="+mn-ea"/>
              <a:cs typeface="+mn-cs"/>
            </a:rPr>
            <a:t>64,641</a:t>
          </a:r>
          <a:r>
            <a:rPr kumimoji="1" lang="ja-JP" altLang="ja-JP" sz="1100">
              <a:solidFill>
                <a:schemeClr val="dk1"/>
              </a:solidFill>
              <a:effectLst/>
              <a:latin typeface="+mn-ea"/>
              <a:ea typeface="+mn-ea"/>
              <a:cs typeface="+mn-cs"/>
            </a:rPr>
            <a:t>円であり、前年度比で</a:t>
          </a:r>
          <a:r>
            <a:rPr kumimoji="1" lang="en-US" altLang="ja-JP" sz="1100">
              <a:solidFill>
                <a:schemeClr val="dk1"/>
              </a:solidFill>
              <a:effectLst/>
              <a:latin typeface="+mn-ea"/>
              <a:ea typeface="+mn-ea"/>
              <a:cs typeface="+mn-cs"/>
            </a:rPr>
            <a:t>6,727</a:t>
          </a:r>
          <a:r>
            <a:rPr kumimoji="1" lang="ja-JP" altLang="ja-JP" sz="1100">
              <a:solidFill>
                <a:schemeClr val="dk1"/>
              </a:solidFill>
              <a:effectLst/>
              <a:latin typeface="+mn-ea"/>
              <a:ea typeface="+mn-ea"/>
              <a:cs typeface="+mn-cs"/>
            </a:rPr>
            <a:t>円の増となったものの、全国平均、埼玉県平均、類似団体平均を下回る傾向は続いている。今後も行政サービスの提供方法の見直しやＤＸ化の推進に応じた職員数の縮減に努め、抑制を図る。</a:t>
          </a:r>
          <a:endParaRPr lang="ja-JP" altLang="ja-JP" sz="1400">
            <a:effectLst/>
            <a:latin typeface="+mn-ea"/>
            <a:ea typeface="+mn-ea"/>
          </a:endParaRPr>
        </a:p>
        <a:p>
          <a:r>
            <a:rPr kumimoji="1" lang="ja-JP" altLang="ja-JP" sz="1100">
              <a:solidFill>
                <a:schemeClr val="dk1"/>
              </a:solidFill>
              <a:effectLst/>
              <a:latin typeface="+mn-ea"/>
              <a:ea typeface="+mn-ea"/>
              <a:cs typeface="+mn-cs"/>
            </a:rPr>
            <a:t>扶助費については、住民１人当たり</a:t>
          </a:r>
          <a:r>
            <a:rPr kumimoji="1" lang="en-US" altLang="ja-JP" sz="1100">
              <a:solidFill>
                <a:schemeClr val="dk1"/>
              </a:solidFill>
              <a:effectLst/>
              <a:latin typeface="+mn-ea"/>
              <a:ea typeface="+mn-ea"/>
              <a:cs typeface="+mn-cs"/>
            </a:rPr>
            <a:t>123,763</a:t>
          </a:r>
          <a:r>
            <a:rPr kumimoji="1" lang="ja-JP" altLang="ja-JP" sz="1100">
              <a:solidFill>
                <a:schemeClr val="dk1"/>
              </a:solidFill>
              <a:effectLst/>
              <a:latin typeface="+mn-ea"/>
              <a:ea typeface="+mn-ea"/>
              <a:cs typeface="+mn-cs"/>
            </a:rPr>
            <a:t>円となり、前年度比で</a:t>
          </a:r>
          <a:r>
            <a:rPr kumimoji="1" lang="en-US" altLang="ja-JP" sz="1100">
              <a:solidFill>
                <a:schemeClr val="dk1"/>
              </a:solidFill>
              <a:effectLst/>
              <a:latin typeface="+mn-ea"/>
              <a:ea typeface="+mn-ea"/>
              <a:cs typeface="+mn-cs"/>
            </a:rPr>
            <a:t>7,585</a:t>
          </a:r>
          <a:r>
            <a:rPr kumimoji="1" lang="ja-JP" altLang="ja-JP" sz="1100">
              <a:solidFill>
                <a:schemeClr val="dk1"/>
              </a:solidFill>
              <a:effectLst/>
              <a:latin typeface="+mn-ea"/>
              <a:ea typeface="+mn-ea"/>
              <a:cs typeface="+mn-cs"/>
            </a:rPr>
            <a:t>円の増となった。主な増加要因は障害福祉サービスに係る介護給付費・訓練等給付費の増によるものであるが、引き続き経常経費の減少につながる市単独事業や国、県の水準を上回って実施している事業について、見直しを行っていく必要がある。</a:t>
          </a:r>
          <a:endParaRPr lang="ja-JP" altLang="ja-JP" sz="1400">
            <a:effectLst/>
            <a:latin typeface="+mn-ea"/>
            <a:ea typeface="+mn-ea"/>
          </a:endParaRPr>
        </a:p>
        <a:p>
          <a:r>
            <a:rPr kumimoji="1" lang="ja-JP" altLang="ja-JP" sz="1100">
              <a:solidFill>
                <a:schemeClr val="dk1"/>
              </a:solidFill>
              <a:effectLst/>
              <a:latin typeface="+mn-ea"/>
              <a:ea typeface="+mn-ea"/>
              <a:cs typeface="+mn-cs"/>
            </a:rPr>
            <a:t>普通建設事業費については、住民１人当たり</a:t>
          </a:r>
          <a:r>
            <a:rPr kumimoji="1" lang="en-US" altLang="ja-JP" sz="1100">
              <a:solidFill>
                <a:schemeClr val="dk1"/>
              </a:solidFill>
              <a:effectLst/>
              <a:latin typeface="+mn-ea"/>
              <a:ea typeface="+mn-ea"/>
              <a:cs typeface="+mn-cs"/>
            </a:rPr>
            <a:t>24,893</a:t>
          </a:r>
          <a:r>
            <a:rPr kumimoji="1" lang="ja-JP" altLang="ja-JP" sz="1100">
              <a:solidFill>
                <a:schemeClr val="dk1"/>
              </a:solidFill>
              <a:effectLst/>
              <a:latin typeface="+mn-ea"/>
              <a:ea typeface="+mn-ea"/>
              <a:cs typeface="+mn-cs"/>
            </a:rPr>
            <a:t>円となっており、前年度比で</a:t>
          </a:r>
          <a:r>
            <a:rPr kumimoji="1" lang="en-US" altLang="ja-JP" sz="1100">
              <a:solidFill>
                <a:schemeClr val="dk1"/>
              </a:solidFill>
              <a:effectLst/>
              <a:latin typeface="+mn-ea"/>
              <a:ea typeface="+mn-ea"/>
              <a:cs typeface="+mn-cs"/>
            </a:rPr>
            <a:t>3,113</a:t>
          </a:r>
          <a:r>
            <a:rPr kumimoji="1" lang="ja-JP" altLang="ja-JP" sz="1100">
              <a:solidFill>
                <a:schemeClr val="dk1"/>
              </a:solidFill>
              <a:effectLst/>
              <a:latin typeface="+mn-ea"/>
              <a:ea typeface="+mn-ea"/>
              <a:cs typeface="+mn-cs"/>
            </a:rPr>
            <a:t>円の増加となったものの、前年度と同様に類似団体内では低い水準となっている。</a:t>
          </a:r>
          <a:endParaRPr lang="ja-JP" altLang="ja-JP" sz="14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352,805
341,483
109.13
137,048,330
130,407,165
6,365,084
70,582,222
83,382,047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163322</xdr:rowOff>
    </xdr:from>
    <xdr:to>
      <xdr:col>24</xdr:col>
      <xdr:colOff>63500</xdr:colOff>
      <xdr:row>36</xdr:row>
      <xdr:rowOff>14732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40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7874</xdr:rowOff>
    </xdr:from>
    <xdr:to>
      <xdr:col>19</xdr:col>
      <xdr:colOff>177800</xdr:colOff>
      <xdr:row>36</xdr:row>
      <xdr:rowOff>14732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800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3302</xdr:rowOff>
    </xdr:from>
    <xdr:to>
      <xdr:col>15</xdr:col>
      <xdr:colOff>50800</xdr:colOff>
      <xdr:row>36</xdr:row>
      <xdr:rowOff>7874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755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3302</xdr:rowOff>
    </xdr:from>
    <xdr:to>
      <xdr:col>10</xdr:col>
      <xdr:colOff>114300</xdr:colOff>
      <xdr:row>36</xdr:row>
      <xdr:rowOff>5588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755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112522</xdr:rowOff>
    </xdr:from>
    <xdr:to>
      <xdr:col>24</xdr:col>
      <xdr:colOff>114300</xdr:colOff>
      <xdr:row>36</xdr:row>
      <xdr:rowOff>42672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90949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135382</xdr:rowOff>
    </xdr:from>
    <xdr:to>
      <xdr:col>20</xdr:col>
      <xdr:colOff>38100</xdr:colOff>
      <xdr:row>36</xdr:row>
      <xdr:rowOff>65532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56659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128524</xdr:rowOff>
    </xdr:from>
    <xdr:to>
      <xdr:col>15</xdr:col>
      <xdr:colOff>101600</xdr:colOff>
      <xdr:row>36</xdr:row>
      <xdr:rowOff>58674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49801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123952</xdr:rowOff>
    </xdr:from>
    <xdr:to>
      <xdr:col>10</xdr:col>
      <xdr:colOff>165100</xdr:colOff>
      <xdr:row>36</xdr:row>
      <xdr:rowOff>54102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45229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1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126238</xdr:rowOff>
    </xdr:from>
    <xdr:to>
      <xdr:col>6</xdr:col>
      <xdr:colOff>38100</xdr:colOff>
      <xdr:row>36</xdr:row>
      <xdr:rowOff>56388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47515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138887</xdr:rowOff>
    </xdr:from>
    <xdr:to>
      <xdr:col>24</xdr:col>
      <xdr:colOff>63500</xdr:colOff>
      <xdr:row>58</xdr:row>
      <xdr:rowOff>162420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82987"/>
          <a:ext cx="838200" cy="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138887</xdr:rowOff>
    </xdr:from>
    <xdr:to>
      <xdr:col>19</xdr:col>
      <xdr:colOff>177800</xdr:colOff>
      <xdr:row>59</xdr:row>
      <xdr:rowOff>16142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82987"/>
          <a:ext cx="889000" cy="4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16142</xdr:rowOff>
    </xdr:from>
    <xdr:to>
      <xdr:col>15</xdr:col>
      <xdr:colOff>50800</xdr:colOff>
      <xdr:row>59</xdr:row>
      <xdr:rowOff>61303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31692"/>
          <a:ext cx="889000" cy="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142901</xdr:rowOff>
    </xdr:from>
    <xdr:to>
      <xdr:col>10</xdr:col>
      <xdr:colOff>114300</xdr:colOff>
      <xdr:row>59</xdr:row>
      <xdr:rowOff>61303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86851"/>
          <a:ext cx="889000" cy="129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111620</xdr:rowOff>
    </xdr:from>
    <xdr:to>
      <xdr:col>24</xdr:col>
      <xdr:colOff>114300</xdr:colOff>
      <xdr:row>59</xdr:row>
      <xdr:rowOff>41770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26547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7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88087</xdr:rowOff>
    </xdr:from>
    <xdr:to>
      <xdr:col>20</xdr:col>
      <xdr:colOff>38100</xdr:colOff>
      <xdr:row>59</xdr:row>
      <xdr:rowOff>18237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3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9364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2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136792</xdr:rowOff>
    </xdr:from>
    <xdr:to>
      <xdr:col>15</xdr:col>
      <xdr:colOff>101600</xdr:colOff>
      <xdr:row>59</xdr:row>
      <xdr:rowOff>66942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58069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10503</xdr:rowOff>
    </xdr:from>
    <xdr:to>
      <xdr:col>10</xdr:col>
      <xdr:colOff>165100</xdr:colOff>
      <xdr:row>59</xdr:row>
      <xdr:rowOff>112103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103230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2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92101</xdr:rowOff>
    </xdr:from>
    <xdr:to>
      <xdr:col>6</xdr:col>
      <xdr:colOff>38100</xdr:colOff>
      <xdr:row>52</xdr:row>
      <xdr:rowOff>22251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13378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2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6015</xdr:rowOff>
    </xdr:from>
    <xdr:to>
      <xdr:col>24</xdr:col>
      <xdr:colOff>63500</xdr:colOff>
      <xdr:row>78</xdr:row>
      <xdr:rowOff>62967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79115"/>
          <a:ext cx="838200" cy="5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62967</xdr:rowOff>
    </xdr:from>
    <xdr:to>
      <xdr:col>19</xdr:col>
      <xdr:colOff>177800</xdr:colOff>
      <xdr:row>78</xdr:row>
      <xdr:rowOff>135882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36067"/>
          <a:ext cx="889000" cy="7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47628</xdr:rowOff>
    </xdr:from>
    <xdr:to>
      <xdr:col>15</xdr:col>
      <xdr:colOff>50800</xdr:colOff>
      <xdr:row>78</xdr:row>
      <xdr:rowOff>135882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20728"/>
          <a:ext cx="889000" cy="8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47628</xdr:rowOff>
    </xdr:from>
    <xdr:to>
      <xdr:col>10</xdr:col>
      <xdr:colOff>114300</xdr:colOff>
      <xdr:row>79</xdr:row>
      <xdr:rowOff>86178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20728"/>
          <a:ext cx="889000" cy="21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126665</xdr:rowOff>
    </xdr:from>
    <xdr:to>
      <xdr:col>24</xdr:col>
      <xdr:colOff>114300</xdr:colOff>
      <xdr:row>78</xdr:row>
      <xdr:rowOff>56815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41592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4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12167</xdr:rowOff>
    </xdr:from>
    <xdr:to>
      <xdr:col>20</xdr:col>
      <xdr:colOff>38100</xdr:colOff>
      <xdr:row>78</xdr:row>
      <xdr:rowOff>113767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8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104894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7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85082</xdr:rowOff>
    </xdr:from>
    <xdr:to>
      <xdr:col>15</xdr:col>
      <xdr:colOff>101600</xdr:colOff>
      <xdr:row>79</xdr:row>
      <xdr:rowOff>15232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5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6359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5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168278</xdr:rowOff>
    </xdr:from>
    <xdr:to>
      <xdr:col>10</xdr:col>
      <xdr:colOff>165100</xdr:colOff>
      <xdr:row>78</xdr:row>
      <xdr:rowOff>98428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89555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6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35378</xdr:rowOff>
    </xdr:from>
    <xdr:to>
      <xdr:col>6</xdr:col>
      <xdr:colOff>38100</xdr:colOff>
      <xdr:row>79</xdr:row>
      <xdr:rowOff>136978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128105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7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5900</xdr:rowOff>
    </xdr:from>
    <xdr:to>
      <xdr:col>24</xdr:col>
      <xdr:colOff>63500</xdr:colOff>
      <xdr:row>97</xdr:row>
      <xdr:rowOff>38430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36550"/>
          <a:ext cx="838200" cy="3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118715</xdr:rowOff>
    </xdr:from>
    <xdr:to>
      <xdr:col>19</xdr:col>
      <xdr:colOff>177800</xdr:colOff>
      <xdr:row>97</xdr:row>
      <xdr:rowOff>5900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577915"/>
          <a:ext cx="889000" cy="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160982</xdr:rowOff>
    </xdr:from>
    <xdr:to>
      <xdr:col>15</xdr:col>
      <xdr:colOff>50800</xdr:colOff>
      <xdr:row>96</xdr:row>
      <xdr:rowOff>118715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448732"/>
          <a:ext cx="889000" cy="1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160982</xdr:rowOff>
    </xdr:from>
    <xdr:to>
      <xdr:col>10</xdr:col>
      <xdr:colOff>114300</xdr:colOff>
      <xdr:row>97</xdr:row>
      <xdr:rowOff>68720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48732"/>
          <a:ext cx="889000" cy="25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159080</xdr:rowOff>
    </xdr:from>
    <xdr:to>
      <xdr:col>24</xdr:col>
      <xdr:colOff>114300</xdr:colOff>
      <xdr:row>97</xdr:row>
      <xdr:rowOff>89230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74007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3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126550</xdr:rowOff>
    </xdr:from>
    <xdr:to>
      <xdr:col>20</xdr:col>
      <xdr:colOff>38100</xdr:colOff>
      <xdr:row>97</xdr:row>
      <xdr:rowOff>56700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47827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7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67915</xdr:rowOff>
    </xdr:from>
    <xdr:to>
      <xdr:col>15</xdr:col>
      <xdr:colOff>101600</xdr:colOff>
      <xdr:row>96</xdr:row>
      <xdr:rowOff>169515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160642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1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110182</xdr:rowOff>
    </xdr:from>
    <xdr:to>
      <xdr:col>10</xdr:col>
      <xdr:colOff>165100</xdr:colOff>
      <xdr:row>96</xdr:row>
      <xdr:rowOff>40332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31459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9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17920</xdr:rowOff>
    </xdr:from>
    <xdr:to>
      <xdr:col>6</xdr:col>
      <xdr:colOff>38100</xdr:colOff>
      <xdr:row>97</xdr:row>
      <xdr:rowOff>119520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110647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4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112268</xdr:rowOff>
    </xdr:from>
    <xdr:to>
      <xdr:col>55</xdr:col>
      <xdr:colOff>0</xdr:colOff>
      <xdr:row>37</xdr:row>
      <xdr:rowOff>113640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5591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112268</xdr:rowOff>
    </xdr:from>
    <xdr:to>
      <xdr:col>50</xdr:col>
      <xdr:colOff>114300</xdr:colOff>
      <xdr:row>37</xdr:row>
      <xdr:rowOff>119126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559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112268</xdr:rowOff>
    </xdr:from>
    <xdr:to>
      <xdr:col>45</xdr:col>
      <xdr:colOff>177800</xdr:colOff>
      <xdr:row>37</xdr:row>
      <xdr:rowOff>119126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4559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108610</xdr:rowOff>
    </xdr:from>
    <xdr:to>
      <xdr:col>41</xdr:col>
      <xdr:colOff>50800</xdr:colOff>
      <xdr:row>37</xdr:row>
      <xdr:rowOff>112268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5226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62840</xdr:rowOff>
    </xdr:from>
    <xdr:to>
      <xdr:col>55</xdr:col>
      <xdr:colOff>50800</xdr:colOff>
      <xdr:row>37</xdr:row>
      <xdr:rowOff>164440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41267</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8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61468</xdr:rowOff>
    </xdr:from>
    <xdr:to>
      <xdr:col>50</xdr:col>
      <xdr:colOff>165100</xdr:colOff>
      <xdr:row>37</xdr:row>
      <xdr:rowOff>163068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154195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497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68326</xdr:rowOff>
    </xdr:from>
    <xdr:to>
      <xdr:col>46</xdr:col>
      <xdr:colOff>38100</xdr:colOff>
      <xdr:row>37</xdr:row>
      <xdr:rowOff>169926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61468</xdr:rowOff>
    </xdr:from>
    <xdr:to>
      <xdr:col>41</xdr:col>
      <xdr:colOff>101600</xdr:colOff>
      <xdr:row>37</xdr:row>
      <xdr:rowOff>163068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154195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97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57810</xdr:rowOff>
    </xdr:from>
    <xdr:to>
      <xdr:col>36</xdr:col>
      <xdr:colOff>165100</xdr:colOff>
      <xdr:row>37</xdr:row>
      <xdr:rowOff>159410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150537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94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40716</xdr:rowOff>
    </xdr:from>
    <xdr:to>
      <xdr:col>55</xdr:col>
      <xdr:colOff>0</xdr:colOff>
      <xdr:row>58</xdr:row>
      <xdr:rowOff>45669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8481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27839</xdr:rowOff>
    </xdr:from>
    <xdr:to>
      <xdr:col>50</xdr:col>
      <xdr:colOff>114300</xdr:colOff>
      <xdr:row>58</xdr:row>
      <xdr:rowOff>40716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71939"/>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123927</xdr:rowOff>
    </xdr:from>
    <xdr:to>
      <xdr:col>45</xdr:col>
      <xdr:colOff>177800</xdr:colOff>
      <xdr:row>58</xdr:row>
      <xdr:rowOff>27839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96577"/>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123927</xdr:rowOff>
    </xdr:from>
    <xdr:to>
      <xdr:col>41</xdr:col>
      <xdr:colOff>50800</xdr:colOff>
      <xdr:row>58</xdr:row>
      <xdr:rowOff>84684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96577"/>
          <a:ext cx="8890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166319</xdr:rowOff>
    </xdr:from>
    <xdr:to>
      <xdr:col>55</xdr:col>
      <xdr:colOff>50800</xdr:colOff>
      <xdr:row>58</xdr:row>
      <xdr:rowOff>96469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3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144746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161366</xdr:rowOff>
    </xdr:from>
    <xdr:to>
      <xdr:col>50</xdr:col>
      <xdr:colOff>165100</xdr:colOff>
      <xdr:row>58</xdr:row>
      <xdr:rowOff>91516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82643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2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148489</xdr:rowOff>
    </xdr:from>
    <xdr:to>
      <xdr:col>46</xdr:col>
      <xdr:colOff>38100</xdr:colOff>
      <xdr:row>58</xdr:row>
      <xdr:rowOff>78639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69766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73127</xdr:rowOff>
    </xdr:from>
    <xdr:to>
      <xdr:col>41</xdr:col>
      <xdr:colOff>101600</xdr:colOff>
      <xdr:row>58</xdr:row>
      <xdr:rowOff>3277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165854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3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33884</xdr:rowOff>
    </xdr:from>
    <xdr:to>
      <xdr:col>36</xdr:col>
      <xdr:colOff>165100</xdr:colOff>
      <xdr:row>58</xdr:row>
      <xdr:rowOff>135484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126611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7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137624</xdr:rowOff>
    </xdr:from>
    <xdr:to>
      <xdr:col>55</xdr:col>
      <xdr:colOff>0</xdr:colOff>
      <xdr:row>78</xdr:row>
      <xdr:rowOff>156578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10724"/>
          <a:ext cx="838200" cy="1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137624</xdr:rowOff>
    </xdr:from>
    <xdr:to>
      <xdr:col>50</xdr:col>
      <xdr:colOff>114300</xdr:colOff>
      <xdr:row>78</xdr:row>
      <xdr:rowOff>141663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10724"/>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132595</xdr:rowOff>
    </xdr:from>
    <xdr:to>
      <xdr:col>45</xdr:col>
      <xdr:colOff>177800</xdr:colOff>
      <xdr:row>78</xdr:row>
      <xdr:rowOff>141663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05695"/>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109334</xdr:rowOff>
    </xdr:from>
    <xdr:to>
      <xdr:col>41</xdr:col>
      <xdr:colOff>50800</xdr:colOff>
      <xdr:row>78</xdr:row>
      <xdr:rowOff>132595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82434"/>
          <a:ext cx="889000" cy="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105778</xdr:rowOff>
    </xdr:from>
    <xdr:to>
      <xdr:col>55</xdr:col>
      <xdr:colOff>50800</xdr:colOff>
      <xdr:row>79</xdr:row>
      <xdr:rowOff>35928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20705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9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86824</xdr:rowOff>
    </xdr:from>
    <xdr:to>
      <xdr:col>50</xdr:col>
      <xdr:colOff>165100</xdr:colOff>
      <xdr:row>79</xdr:row>
      <xdr:rowOff>16974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5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8101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5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90863</xdr:rowOff>
    </xdr:from>
    <xdr:to>
      <xdr:col>46</xdr:col>
      <xdr:colOff>38100</xdr:colOff>
      <xdr:row>79</xdr:row>
      <xdr:rowOff>21013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12140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5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81795</xdr:rowOff>
    </xdr:from>
    <xdr:to>
      <xdr:col>41</xdr:col>
      <xdr:colOff>101600</xdr:colOff>
      <xdr:row>79</xdr:row>
      <xdr:rowOff>11945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3072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4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58534</xdr:rowOff>
    </xdr:from>
    <xdr:to>
      <xdr:col>36</xdr:col>
      <xdr:colOff>165100</xdr:colOff>
      <xdr:row>78</xdr:row>
      <xdr:rowOff>160134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151261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2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48946</xdr:rowOff>
    </xdr:from>
    <xdr:to>
      <xdr:col>55</xdr:col>
      <xdr:colOff>0</xdr:colOff>
      <xdr:row>98</xdr:row>
      <xdr:rowOff>60585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51046"/>
          <a:ext cx="8382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48946</xdr:rowOff>
    </xdr:from>
    <xdr:to>
      <xdr:col>50</xdr:col>
      <xdr:colOff>114300</xdr:colOff>
      <xdr:row>98</xdr:row>
      <xdr:rowOff>145777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51046"/>
          <a:ext cx="889000" cy="9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145777</xdr:rowOff>
    </xdr:from>
    <xdr:to>
      <xdr:col>45</xdr:col>
      <xdr:colOff>177800</xdr:colOff>
      <xdr:row>98</xdr:row>
      <xdr:rowOff>155663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47877"/>
          <a:ext cx="889000" cy="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114001</xdr:rowOff>
    </xdr:from>
    <xdr:to>
      <xdr:col>41</xdr:col>
      <xdr:colOff>50800</xdr:colOff>
      <xdr:row>98</xdr:row>
      <xdr:rowOff>155663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16101"/>
          <a:ext cx="889000" cy="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9785</xdr:rowOff>
    </xdr:from>
    <xdr:to>
      <xdr:col>55</xdr:col>
      <xdr:colOff>50800</xdr:colOff>
      <xdr:row>98</xdr:row>
      <xdr:rowOff>111385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96162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2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169596</xdr:rowOff>
    </xdr:from>
    <xdr:to>
      <xdr:col>50</xdr:col>
      <xdr:colOff>165100</xdr:colOff>
      <xdr:row>98</xdr:row>
      <xdr:rowOff>99746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90873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94977</xdr:rowOff>
    </xdr:from>
    <xdr:to>
      <xdr:col>46</xdr:col>
      <xdr:colOff>38100</xdr:colOff>
      <xdr:row>99</xdr:row>
      <xdr:rowOff>25127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16254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8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104863</xdr:rowOff>
    </xdr:from>
    <xdr:to>
      <xdr:col>41</xdr:col>
      <xdr:colOff>101600</xdr:colOff>
      <xdr:row>99</xdr:row>
      <xdr:rowOff>35013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26140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9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63201</xdr:rowOff>
    </xdr:from>
    <xdr:to>
      <xdr:col>36</xdr:col>
      <xdr:colOff>165100</xdr:colOff>
      <xdr:row>98</xdr:row>
      <xdr:rowOff>164801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6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155928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5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53376</xdr:rowOff>
    </xdr:from>
    <xdr:to>
      <xdr:col>85</xdr:col>
      <xdr:colOff>127000</xdr:colOff>
      <xdr:row>36</xdr:row>
      <xdr:rowOff>159512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25576"/>
          <a:ext cx="8382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159512</xdr:rowOff>
    </xdr:from>
    <xdr:to>
      <xdr:col>81</xdr:col>
      <xdr:colOff>50800</xdr:colOff>
      <xdr:row>37</xdr:row>
      <xdr:rowOff>64589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31712"/>
          <a:ext cx="889000" cy="7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64589</xdr:rowOff>
    </xdr:from>
    <xdr:to>
      <xdr:col>76</xdr:col>
      <xdr:colOff>114300</xdr:colOff>
      <xdr:row>37</xdr:row>
      <xdr:rowOff>105084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08239"/>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112704</xdr:rowOff>
    </xdr:from>
    <xdr:to>
      <xdr:col>71</xdr:col>
      <xdr:colOff>177800</xdr:colOff>
      <xdr:row>37</xdr:row>
      <xdr:rowOff>105084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284904"/>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2576</xdr:rowOff>
    </xdr:from>
    <xdr:to>
      <xdr:col>85</xdr:col>
      <xdr:colOff>177800</xdr:colOff>
      <xdr:row>36</xdr:row>
      <xdr:rowOff>104176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25453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108712</xdr:rowOff>
    </xdr:from>
    <xdr:to>
      <xdr:col>81</xdr:col>
      <xdr:colOff>101600</xdr:colOff>
      <xdr:row>37</xdr:row>
      <xdr:rowOff>38862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55389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5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13789</xdr:rowOff>
    </xdr:from>
    <xdr:to>
      <xdr:col>76</xdr:col>
      <xdr:colOff>165100</xdr:colOff>
      <xdr:row>37</xdr:row>
      <xdr:rowOff>115389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131916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54284</xdr:rowOff>
    </xdr:from>
    <xdr:to>
      <xdr:col>72</xdr:col>
      <xdr:colOff>38100</xdr:colOff>
      <xdr:row>37</xdr:row>
      <xdr:rowOff>155884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7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61904</xdr:rowOff>
    </xdr:from>
    <xdr:to>
      <xdr:col>67</xdr:col>
      <xdr:colOff>101600</xdr:colOff>
      <xdr:row>36</xdr:row>
      <xdr:rowOff>163504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3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8581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0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7998</xdr:rowOff>
    </xdr:from>
    <xdr:to>
      <xdr:col>85</xdr:col>
      <xdr:colOff>127000</xdr:colOff>
      <xdr:row>58</xdr:row>
      <xdr:rowOff>41116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780648"/>
          <a:ext cx="838200" cy="20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32686</xdr:rowOff>
    </xdr:from>
    <xdr:to>
      <xdr:col>81</xdr:col>
      <xdr:colOff>50800</xdr:colOff>
      <xdr:row>58</xdr:row>
      <xdr:rowOff>41116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976786"/>
          <a:ext cx="889000" cy="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32686</xdr:rowOff>
    </xdr:from>
    <xdr:to>
      <xdr:col>76</xdr:col>
      <xdr:colOff>114300</xdr:colOff>
      <xdr:row>58</xdr:row>
      <xdr:rowOff>101553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76786"/>
          <a:ext cx="889000" cy="6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151530</xdr:rowOff>
    </xdr:from>
    <xdr:to>
      <xdr:col>71</xdr:col>
      <xdr:colOff>177800</xdr:colOff>
      <xdr:row>58</xdr:row>
      <xdr:rowOff>101553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924180"/>
          <a:ext cx="889000" cy="12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128648</xdr:rowOff>
    </xdr:from>
    <xdr:to>
      <xdr:col>85</xdr:col>
      <xdr:colOff>177800</xdr:colOff>
      <xdr:row>57</xdr:row>
      <xdr:rowOff>58798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2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107075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0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161766</xdr:rowOff>
    </xdr:from>
    <xdr:to>
      <xdr:col>81</xdr:col>
      <xdr:colOff>101600</xdr:colOff>
      <xdr:row>58</xdr:row>
      <xdr:rowOff>91916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83043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02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153336</xdr:rowOff>
    </xdr:from>
    <xdr:to>
      <xdr:col>76</xdr:col>
      <xdr:colOff>165100</xdr:colOff>
      <xdr:row>58</xdr:row>
      <xdr:rowOff>83486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2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74613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1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50753</xdr:rowOff>
    </xdr:from>
    <xdr:to>
      <xdr:col>72</xdr:col>
      <xdr:colOff>38100</xdr:colOff>
      <xdr:row>58</xdr:row>
      <xdr:rowOff>152353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9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143480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8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100730</xdr:rowOff>
    </xdr:from>
    <xdr:to>
      <xdr:col>67</xdr:col>
      <xdr:colOff>101600</xdr:colOff>
      <xdr:row>58</xdr:row>
      <xdr:rowOff>30880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7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22007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6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72862</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17412"/>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22062</xdr:rowOff>
    </xdr:from>
    <xdr:to>
      <xdr:col>67</xdr:col>
      <xdr:colOff>101600</xdr:colOff>
      <xdr:row>79</xdr:row>
      <xdr:rowOff>123662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114789</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69383</xdr:rowOff>
    </xdr:from>
    <xdr:to>
      <xdr:col>85</xdr:col>
      <xdr:colOff>127000</xdr:colOff>
      <xdr:row>97</xdr:row>
      <xdr:rowOff>93614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00033"/>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56626</xdr:rowOff>
    </xdr:from>
    <xdr:to>
      <xdr:col>81</xdr:col>
      <xdr:colOff>50800</xdr:colOff>
      <xdr:row>97</xdr:row>
      <xdr:rowOff>69383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87276"/>
          <a:ext cx="889000" cy="1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50958</xdr:rowOff>
    </xdr:from>
    <xdr:to>
      <xdr:col>76</xdr:col>
      <xdr:colOff>114300</xdr:colOff>
      <xdr:row>97</xdr:row>
      <xdr:rowOff>56626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81608"/>
          <a:ext cx="889000" cy="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50958</xdr:rowOff>
    </xdr:from>
    <xdr:to>
      <xdr:col>71</xdr:col>
      <xdr:colOff>177800</xdr:colOff>
      <xdr:row>97</xdr:row>
      <xdr:rowOff>81635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81608"/>
          <a:ext cx="889000" cy="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42814</xdr:rowOff>
    </xdr:from>
    <xdr:to>
      <xdr:col>85</xdr:col>
      <xdr:colOff>177800</xdr:colOff>
      <xdr:row>97</xdr:row>
      <xdr:rowOff>144414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7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21241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5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18583</xdr:rowOff>
    </xdr:from>
    <xdr:to>
      <xdr:col>81</xdr:col>
      <xdr:colOff>101600</xdr:colOff>
      <xdr:row>97</xdr:row>
      <xdr:rowOff>120183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4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111310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4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5826</xdr:rowOff>
    </xdr:from>
    <xdr:to>
      <xdr:col>76</xdr:col>
      <xdr:colOff>165100</xdr:colOff>
      <xdr:row>97</xdr:row>
      <xdr:rowOff>107426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98553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2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xdr:rowOff>
    </xdr:from>
    <xdr:to>
      <xdr:col>72</xdr:col>
      <xdr:colOff>38100</xdr:colOff>
      <xdr:row>97</xdr:row>
      <xdr:rowOff>101758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92885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30835</xdr:rowOff>
    </xdr:from>
    <xdr:to>
      <xdr:col>67</xdr:col>
      <xdr:colOff>101600</xdr:colOff>
      <xdr:row>97</xdr:row>
      <xdr:rowOff>132435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123562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5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34354</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20904"/>
          <a:ext cx="8382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34354</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720904"/>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155004</xdr:rowOff>
    </xdr:from>
    <xdr:to>
      <xdr:col>112</xdr:col>
      <xdr:colOff>38100</xdr:colOff>
      <xdr:row>39</xdr:row>
      <xdr:rowOff>85154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76281</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333" y="6762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全体で見ると類似団体平均に比べ、住民一人当たりコストは低い水準となっている。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・総務費は、住民一人当たり</a:t>
          </a:r>
          <a:r>
            <a:rPr kumimoji="1" lang="en-US" altLang="ja-JP" sz="1100">
              <a:solidFill>
                <a:schemeClr val="dk1"/>
              </a:solidFill>
              <a:effectLst/>
              <a:latin typeface="+mn-ea"/>
              <a:ea typeface="+mn-ea"/>
              <a:cs typeface="+mn-cs"/>
            </a:rPr>
            <a:t>34,211</a:t>
          </a:r>
          <a:r>
            <a:rPr kumimoji="1" lang="ja-JP" altLang="ja-JP" sz="1100">
              <a:solidFill>
                <a:schemeClr val="dk1"/>
              </a:solidFill>
              <a:effectLst/>
              <a:latin typeface="+mn-ea"/>
              <a:ea typeface="+mn-ea"/>
              <a:cs typeface="+mn-cs"/>
            </a:rPr>
            <a:t>円であり、前年度と比較して</a:t>
          </a:r>
          <a:r>
            <a:rPr kumimoji="1" lang="en-US" altLang="ja-JP" sz="1100">
              <a:solidFill>
                <a:schemeClr val="dk1"/>
              </a:solidFill>
              <a:effectLst/>
              <a:latin typeface="+mn-ea"/>
              <a:ea typeface="+mn-ea"/>
              <a:cs typeface="+mn-cs"/>
            </a:rPr>
            <a:t>1,853</a:t>
          </a:r>
          <a:r>
            <a:rPr kumimoji="1" lang="ja-JP" altLang="ja-JP" sz="1100">
              <a:solidFill>
                <a:schemeClr val="dk1"/>
              </a:solidFill>
              <a:effectLst/>
              <a:latin typeface="+mn-ea"/>
              <a:ea typeface="+mn-ea"/>
              <a:cs typeface="+mn-cs"/>
            </a:rPr>
            <a:t>円の減となっている。これは、財政調整基金への積立の減が主な要因となっている。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・民生費は、住民一人当たり</a:t>
          </a:r>
          <a:r>
            <a:rPr kumimoji="1" lang="en-US" altLang="ja-JP" sz="1100">
              <a:solidFill>
                <a:schemeClr val="dk1"/>
              </a:solidFill>
              <a:effectLst/>
              <a:latin typeface="+mn-ea"/>
              <a:ea typeface="+mn-ea"/>
              <a:cs typeface="+mn-cs"/>
            </a:rPr>
            <a:t>177,544</a:t>
          </a:r>
          <a:r>
            <a:rPr kumimoji="1" lang="ja-JP" altLang="ja-JP" sz="1100">
              <a:solidFill>
                <a:schemeClr val="dk1"/>
              </a:solidFill>
              <a:effectLst/>
              <a:latin typeface="+mn-ea"/>
              <a:ea typeface="+mn-ea"/>
              <a:cs typeface="+mn-cs"/>
            </a:rPr>
            <a:t>円であり、</a:t>
          </a:r>
          <a:r>
            <a:rPr kumimoji="1" lang="ja-JP" altLang="ja-JP" sz="1100" b="0" i="0" baseline="0">
              <a:solidFill>
                <a:schemeClr val="dk1"/>
              </a:solidFill>
              <a:effectLst/>
              <a:latin typeface="+mn-ea"/>
              <a:ea typeface="+mn-ea"/>
              <a:cs typeface="+mn-cs"/>
            </a:rPr>
            <a:t>前年度と比較して</a:t>
          </a:r>
          <a:r>
            <a:rPr kumimoji="1" lang="en-US" altLang="ja-JP" sz="1100" b="0" i="0" baseline="0">
              <a:solidFill>
                <a:schemeClr val="dk1"/>
              </a:solidFill>
              <a:effectLst/>
              <a:latin typeface="+mn-ea"/>
              <a:ea typeface="+mn-ea"/>
              <a:cs typeface="+mn-cs"/>
            </a:rPr>
            <a:t>7,474</a:t>
          </a:r>
          <a:r>
            <a:rPr kumimoji="1" lang="ja-JP" altLang="ja-JP" sz="1100" b="0" i="0" baseline="0">
              <a:solidFill>
                <a:schemeClr val="dk1"/>
              </a:solidFill>
              <a:effectLst/>
              <a:latin typeface="+mn-ea"/>
              <a:ea typeface="+mn-ea"/>
              <a:cs typeface="+mn-cs"/>
            </a:rPr>
            <a:t>円の増となっている</a:t>
          </a:r>
          <a:r>
            <a:rPr kumimoji="1" lang="ja-JP" altLang="ja-JP" sz="1100">
              <a:solidFill>
                <a:schemeClr val="dk1"/>
              </a:solidFill>
              <a:effectLst/>
              <a:latin typeface="+mn-ea"/>
              <a:ea typeface="+mn-ea"/>
              <a:cs typeface="+mn-cs"/>
            </a:rPr>
            <a:t>。これは、障害福祉サービスに係る介護給付費・訓練等給付費の増が主な要因となっている。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・土木費は、住民一人当たり</a:t>
          </a:r>
          <a:r>
            <a:rPr kumimoji="1" lang="en-US" altLang="ja-JP" sz="1100">
              <a:solidFill>
                <a:schemeClr val="dk1"/>
              </a:solidFill>
              <a:effectLst/>
              <a:latin typeface="+mn-ea"/>
              <a:ea typeface="+mn-ea"/>
              <a:cs typeface="+mn-cs"/>
            </a:rPr>
            <a:t>28,153</a:t>
          </a:r>
          <a:r>
            <a:rPr kumimoji="1" lang="ja-JP" altLang="ja-JP" sz="1100">
              <a:solidFill>
                <a:schemeClr val="dk1"/>
              </a:solidFill>
              <a:effectLst/>
              <a:latin typeface="+mn-ea"/>
              <a:ea typeface="+mn-ea"/>
              <a:cs typeface="+mn-cs"/>
            </a:rPr>
            <a:t>円であり、</a:t>
          </a:r>
          <a:r>
            <a:rPr kumimoji="1" lang="ja-JP" altLang="ja-JP" sz="1100" b="0" i="0" baseline="0">
              <a:solidFill>
                <a:schemeClr val="dk1"/>
              </a:solidFill>
              <a:effectLst/>
              <a:latin typeface="+mn-ea"/>
              <a:ea typeface="+mn-ea"/>
              <a:cs typeface="+mn-cs"/>
            </a:rPr>
            <a:t>前年度と比較して</a:t>
          </a:r>
          <a:r>
            <a:rPr kumimoji="1" lang="en-US" altLang="ja-JP" sz="1100" b="0" i="0" baseline="0">
              <a:solidFill>
                <a:schemeClr val="dk1"/>
              </a:solidFill>
              <a:effectLst/>
              <a:latin typeface="+mn-ea"/>
              <a:ea typeface="+mn-ea"/>
              <a:cs typeface="+mn-cs"/>
            </a:rPr>
            <a:t>611</a:t>
          </a:r>
          <a:r>
            <a:rPr kumimoji="1" lang="ja-JP" altLang="ja-JP" sz="1100" b="0" i="0" baseline="0">
              <a:solidFill>
                <a:schemeClr val="dk1"/>
              </a:solidFill>
              <a:effectLst/>
              <a:latin typeface="+mn-ea"/>
              <a:ea typeface="+mn-ea"/>
              <a:cs typeface="+mn-cs"/>
            </a:rPr>
            <a:t>円の減となっている</a:t>
          </a:r>
          <a:r>
            <a:rPr kumimoji="1" lang="ja-JP" altLang="ja-JP" sz="1100">
              <a:solidFill>
                <a:schemeClr val="dk1"/>
              </a:solidFill>
              <a:effectLst/>
              <a:latin typeface="+mn-ea"/>
              <a:ea typeface="+mn-ea"/>
              <a:cs typeface="+mn-cs"/>
            </a:rPr>
            <a:t>。これは、街区公園等整備の減が主な要因となっている。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・消防費は、住民一人当たり</a:t>
          </a:r>
          <a:r>
            <a:rPr kumimoji="1" lang="en-US" altLang="ja-JP" sz="1100">
              <a:solidFill>
                <a:schemeClr val="dk1"/>
              </a:solidFill>
              <a:effectLst/>
              <a:latin typeface="+mn-ea"/>
              <a:ea typeface="+mn-ea"/>
              <a:cs typeface="+mn-cs"/>
            </a:rPr>
            <a:t>14,143</a:t>
          </a:r>
          <a:r>
            <a:rPr kumimoji="1" lang="ja-JP" altLang="ja-JP" sz="1100">
              <a:solidFill>
                <a:schemeClr val="dk1"/>
              </a:solidFill>
              <a:effectLst/>
              <a:latin typeface="+mn-ea"/>
              <a:ea typeface="+mn-ea"/>
              <a:cs typeface="+mn-cs"/>
            </a:rPr>
            <a:t>円で類似団体平均を超えており、</a:t>
          </a:r>
          <a:r>
            <a:rPr kumimoji="1" lang="ja-JP" altLang="ja-JP" sz="1100" b="0" i="0" baseline="0">
              <a:solidFill>
                <a:schemeClr val="dk1"/>
              </a:solidFill>
              <a:effectLst/>
              <a:latin typeface="+mn-ea"/>
              <a:ea typeface="+mn-ea"/>
              <a:cs typeface="+mn-cs"/>
            </a:rPr>
            <a:t>前年度と比較して</a:t>
          </a:r>
          <a:r>
            <a:rPr kumimoji="1" lang="en-US" altLang="ja-JP" sz="1100" b="0" i="0" baseline="0">
              <a:solidFill>
                <a:schemeClr val="dk1"/>
              </a:solidFill>
              <a:effectLst/>
              <a:latin typeface="+mn-ea"/>
              <a:ea typeface="+mn-ea"/>
              <a:cs typeface="+mn-cs"/>
            </a:rPr>
            <a:t>975</a:t>
          </a:r>
          <a:r>
            <a:rPr kumimoji="1" lang="ja-JP" altLang="ja-JP" sz="1100" b="0" i="0" baseline="0">
              <a:solidFill>
                <a:schemeClr val="dk1"/>
              </a:solidFill>
              <a:effectLst/>
              <a:latin typeface="+mn-ea"/>
              <a:ea typeface="+mn-ea"/>
              <a:cs typeface="+mn-cs"/>
            </a:rPr>
            <a:t>円の増となっている。これは、川越地区消防組合負担金の増が主な要因となっている。</a:t>
          </a:r>
          <a:endParaRPr lang="ja-JP" altLang="ja-JP" sz="14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令和６年度は、財政調整基金を大きく取り崩したため、基金残高の比率が減少した。</a:t>
          </a:r>
          <a:endParaRPr lang="ja-JP" altLang="ja-JP" sz="1400">
            <a:effectLst/>
            <a:latin typeface="+mn-ea"/>
            <a:ea typeface="+mn-ea"/>
          </a:endParaRPr>
        </a:p>
        <a:p>
          <a:r>
            <a:rPr kumimoji="1" lang="ja-JP" altLang="ja-JP" sz="1100">
              <a:solidFill>
                <a:schemeClr val="dk1"/>
              </a:solidFill>
              <a:effectLst/>
              <a:latin typeface="+mn-ea"/>
              <a:ea typeface="+mn-ea"/>
              <a:cs typeface="+mn-cs"/>
            </a:rPr>
            <a:t>その影響で、単年度収支は黒字であるものの、実質単年度収支が赤字となり、令和６年度は財政調整基金に頼った財政運営となった。</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その結果、実質単年度収支は２年連続で赤字となり、財政構造の見直しを確実に行う必要がある。</a:t>
          </a:r>
          <a:endParaRPr lang="ja-JP" altLang="ja-JP" sz="14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各会計ともに黒字で推移しており安定している。今後も安定した水準で推移できるよう努める。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137048330</v>
      </c>
      <c r="BO4" s="358"/>
      <c r="BP4" s="358"/>
      <c r="BQ4" s="358"/>
      <c r="BR4" s="358"/>
      <c r="BS4" s="358"/>
      <c r="BT4" s="358"/>
      <c r="BU4" s="359"/>
      <c r="BV4" s="357">
        <v>132296876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v>
      </c>
      <c r="CU4" s="364"/>
      <c r="CV4" s="364"/>
      <c r="CW4" s="364"/>
      <c r="CX4" s="364"/>
      <c r="CY4" s="364"/>
      <c r="CZ4" s="364"/>
      <c r="DA4" s="365"/>
      <c r="DB4" s="363">
        <v>7.5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130407165</v>
      </c>
      <c r="BO5" s="395"/>
      <c r="BP5" s="395"/>
      <c r="BQ5" s="395"/>
      <c r="BR5" s="395"/>
      <c r="BS5" s="395"/>
      <c r="BT5" s="395"/>
      <c r="BU5" s="396"/>
      <c r="BV5" s="394">
        <v>126997796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99.1</v>
      </c>
      <c r="CU5" s="392"/>
      <c r="CV5" s="392"/>
      <c r="CW5" s="392"/>
      <c r="CX5" s="392"/>
      <c r="CY5" s="392"/>
      <c r="CZ5" s="392"/>
      <c r="DA5" s="393"/>
      <c r="DB5" s="391">
        <v>99.8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6641165</v>
      </c>
      <c r="BO6" s="395"/>
      <c r="BP6" s="395"/>
      <c r="BQ6" s="395"/>
      <c r="BR6" s="395"/>
      <c r="BS6" s="395"/>
      <c r="BT6" s="395"/>
      <c r="BU6" s="396"/>
      <c r="BV6" s="394">
        <v>5299080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99.6</v>
      </c>
      <c r="CU6" s="432"/>
      <c r="CV6" s="432"/>
      <c r="CW6" s="432"/>
      <c r="CX6" s="432"/>
      <c r="CY6" s="432"/>
      <c r="CZ6" s="432"/>
      <c r="DA6" s="433"/>
      <c r="DB6" s="431">
        <v>100.8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276081</v>
      </c>
      <c r="BO7" s="395"/>
      <c r="BP7" s="395"/>
      <c r="BQ7" s="395"/>
      <c r="BR7" s="395"/>
      <c r="BS7" s="395"/>
      <c r="BT7" s="395"/>
      <c r="BU7" s="396"/>
      <c r="BV7" s="394">
        <v>121991</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70582222</v>
      </c>
      <c r="CU7" s="395"/>
      <c r="CV7" s="395"/>
      <c r="CW7" s="395"/>
      <c r="CX7" s="395"/>
      <c r="CY7" s="395"/>
      <c r="CZ7" s="395"/>
      <c r="DA7" s="396"/>
      <c r="DB7" s="394">
        <v>68822466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6365084</v>
      </c>
      <c r="BO8" s="395"/>
      <c r="BP8" s="395"/>
      <c r="BQ8" s="395"/>
      <c r="BR8" s="395"/>
      <c r="BS8" s="395"/>
      <c r="BT8" s="395"/>
      <c r="BU8" s="396"/>
      <c r="BV8" s="394">
        <v>5177089</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0.94</v>
      </c>
      <c r="CU8" s="435"/>
      <c r="CV8" s="435"/>
      <c r="CW8" s="435"/>
      <c r="CX8" s="435"/>
      <c r="CY8" s="435"/>
      <c r="CZ8" s="435"/>
      <c r="DA8" s="436"/>
      <c r="DB8" s="434">
        <v>0.94</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354571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1187995</v>
      </c>
      <c r="BO9" s="395"/>
      <c r="BP9" s="395"/>
      <c r="BQ9" s="395"/>
      <c r="BR9" s="395"/>
      <c r="BS9" s="395"/>
      <c r="BT9" s="395"/>
      <c r="BU9" s="396"/>
      <c r="BV9" s="394">
        <v>-3369669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11.3</v>
      </c>
      <c r="CU9" s="392"/>
      <c r="CV9" s="392"/>
      <c r="CW9" s="392"/>
      <c r="CX9" s="392"/>
      <c r="CY9" s="392"/>
      <c r="CZ9" s="392"/>
      <c r="DA9" s="393"/>
      <c r="DB9" s="391">
        <v>12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350745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5573</v>
      </c>
      <c r="BO10" s="395"/>
      <c r="BP10" s="395"/>
      <c r="BQ10" s="395"/>
      <c r="BR10" s="395"/>
      <c r="BS10" s="395"/>
      <c r="BT10" s="395"/>
      <c r="BU10" s="396"/>
      <c r="BV10" s="394">
        <v>3315406</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352805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2384465</v>
      </c>
      <c r="BO12" s="395"/>
      <c r="BP12" s="395"/>
      <c r="BQ12" s="395"/>
      <c r="BR12" s="395"/>
      <c r="BS12" s="395"/>
      <c r="BT12" s="395"/>
      <c r="BU12" s="396"/>
      <c r="BV12" s="394">
        <v>1391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341483</v>
      </c>
      <c r="S13" s="479"/>
      <c r="T13" s="479"/>
      <c r="U13" s="479"/>
      <c r="V13" s="480"/>
      <c r="W13" s="410" t="s">
        <v>131</v>
      </c>
      <c r="X13" s="411"/>
      <c r="Y13" s="411"/>
      <c r="Z13" s="411"/>
      <c r="AA13" s="411"/>
      <c r="AB13" s="401"/>
      <c r="AC13" s="445">
        <v>2630</v>
      </c>
      <c r="AD13" s="446"/>
      <c r="AE13" s="446"/>
      <c r="AF13" s="446"/>
      <c r="AG13" s="488"/>
      <c r="AH13" s="445">
        <v>2728</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-1190897</v>
      </c>
      <c r="BO13" s="395"/>
      <c r="BP13" s="395"/>
      <c r="BQ13" s="395"/>
      <c r="BR13" s="395"/>
      <c r="BS13" s="395"/>
      <c r="BT13" s="395"/>
      <c r="BU13" s="396"/>
      <c r="BV13" s="394">
        <v>-55654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6.4</v>
      </c>
      <c r="CU13" s="392"/>
      <c r="CV13" s="392"/>
      <c r="CW13" s="392"/>
      <c r="CX13" s="392"/>
      <c r="CY13" s="392"/>
      <c r="CZ13" s="392"/>
      <c r="DA13" s="393"/>
      <c r="DB13" s="391">
        <v>6.5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352717</v>
      </c>
      <c r="S14" s="479"/>
      <c r="T14" s="479"/>
      <c r="U14" s="479"/>
      <c r="V14" s="480"/>
      <c r="W14" s="384"/>
      <c r="X14" s="385"/>
      <c r="Y14" s="385"/>
      <c r="Z14" s="385"/>
      <c r="AA14" s="385"/>
      <c r="AB14" s="374"/>
      <c r="AC14" s="481">
        <v>1.8</v>
      </c>
      <c r="AD14" s="482"/>
      <c r="AE14" s="482"/>
      <c r="AF14" s="482"/>
      <c r="AG14" s="483"/>
      <c r="AH14" s="481">
        <v>1.8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48.3</v>
      </c>
      <c r="CU14" s="493"/>
      <c r="CV14" s="493"/>
      <c r="CW14" s="493"/>
      <c r="CX14" s="493"/>
      <c r="CY14" s="493"/>
      <c r="CZ14" s="493"/>
      <c r="DA14" s="494"/>
      <c r="DB14" s="492">
        <v>53.4</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342677</v>
      </c>
      <c r="S15" s="479"/>
      <c r="T15" s="479"/>
      <c r="U15" s="479"/>
      <c r="V15" s="480"/>
      <c r="W15" s="410" t="s">
        <v>137</v>
      </c>
      <c r="X15" s="411"/>
      <c r="Y15" s="411"/>
      <c r="Z15" s="411"/>
      <c r="AA15" s="411"/>
      <c r="AB15" s="401"/>
      <c r="AC15" s="445">
        <v>34424</v>
      </c>
      <c r="AD15" s="446"/>
      <c r="AE15" s="446"/>
      <c r="AF15" s="446"/>
      <c r="AG15" s="488"/>
      <c r="AH15" s="445">
        <v>37119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51508676</v>
      </c>
      <c r="BO15" s="358"/>
      <c r="BP15" s="358"/>
      <c r="BQ15" s="358"/>
      <c r="BR15" s="358"/>
      <c r="BS15" s="358"/>
      <c r="BT15" s="358"/>
      <c r="BU15" s="359"/>
      <c r="BV15" s="357">
        <v>51054403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v>
      </c>
      <c r="AD16" s="482"/>
      <c r="AE16" s="482"/>
      <c r="AF16" s="482"/>
      <c r="AG16" s="483"/>
      <c r="AH16" s="481">
        <v>24.8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55773235</v>
      </c>
      <c r="BO16" s="395"/>
      <c r="BP16" s="395"/>
      <c r="BQ16" s="395"/>
      <c r="BR16" s="395"/>
      <c r="BS16" s="395"/>
      <c r="BT16" s="395"/>
      <c r="BU16" s="396"/>
      <c r="BV16" s="394">
        <v>53991000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112387</v>
      </c>
      <c r="AD17" s="446"/>
      <c r="AE17" s="446"/>
      <c r="AF17" s="446"/>
      <c r="AG17" s="488"/>
      <c r="AH17" s="445">
        <v>109539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65834742</v>
      </c>
      <c r="BO17" s="395"/>
      <c r="BP17" s="395"/>
      <c r="BQ17" s="395"/>
      <c r="BR17" s="395"/>
      <c r="BS17" s="395"/>
      <c r="BT17" s="395"/>
      <c r="BU17" s="396"/>
      <c r="BV17" s="394">
        <v>65220759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109.13</v>
      </c>
      <c r="M18" s="521"/>
      <c r="N18" s="521"/>
      <c r="O18" s="521"/>
      <c r="P18" s="521"/>
      <c r="Q18" s="521"/>
      <c r="R18" s="522"/>
      <c r="S18" s="522"/>
      <c r="T18" s="522"/>
      <c r="U18" s="522"/>
      <c r="V18" s="523"/>
      <c r="W18" s="412"/>
      <c r="X18" s="413"/>
      <c r="Y18" s="413"/>
      <c r="Z18" s="413"/>
      <c r="AA18" s="413"/>
      <c r="AB18" s="404"/>
      <c r="AC18" s="524">
        <v>75.2</v>
      </c>
      <c r="AD18" s="525"/>
      <c r="AE18" s="525"/>
      <c r="AF18" s="525"/>
      <c r="AG18" s="526"/>
      <c r="AH18" s="524">
        <v>73.3</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73349868</v>
      </c>
      <c r="BO18" s="395"/>
      <c r="BP18" s="395"/>
      <c r="BQ18" s="395"/>
      <c r="BR18" s="395"/>
      <c r="BS18" s="395"/>
      <c r="BT18" s="395"/>
      <c r="BU18" s="396"/>
      <c r="BV18" s="394">
        <v>69572363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3249</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92410695</v>
      </c>
      <c r="BO19" s="395"/>
      <c r="BP19" s="395"/>
      <c r="BQ19" s="395"/>
      <c r="BR19" s="395"/>
      <c r="BS19" s="395"/>
      <c r="BT19" s="395"/>
      <c r="BU19" s="396"/>
      <c r="BV19" s="394">
        <v>90211453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153376</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83382047</v>
      </c>
      <c r="BO22" s="358"/>
      <c r="BP22" s="358"/>
      <c r="BQ22" s="358"/>
      <c r="BR22" s="358"/>
      <c r="BS22" s="358"/>
      <c r="BT22" s="358"/>
      <c r="BU22" s="359"/>
      <c r="BV22" s="357">
        <v>86613269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48874099</v>
      </c>
      <c r="BO23" s="395"/>
      <c r="BP23" s="395"/>
      <c r="BQ23" s="395"/>
      <c r="BR23" s="395"/>
      <c r="BS23" s="395"/>
      <c r="BT23" s="395"/>
      <c r="BU23" s="396"/>
      <c r="BV23" s="394">
        <v>50119396</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10730</v>
      </c>
      <c r="R24" s="446"/>
      <c r="S24" s="446"/>
      <c r="T24" s="446"/>
      <c r="U24" s="446"/>
      <c r="V24" s="488"/>
      <c r="W24" s="540"/>
      <c r="X24" s="541"/>
      <c r="Y24" s="542"/>
      <c r="Z24" s="444" t="s">
        <v>162</v>
      </c>
      <c r="AA24" s="424"/>
      <c r="AB24" s="424"/>
      <c r="AC24" s="424"/>
      <c r="AD24" s="424"/>
      <c r="AE24" s="424"/>
      <c r="AF24" s="424"/>
      <c r="AG24" s="425"/>
      <c r="AH24" s="445">
        <v>2103</v>
      </c>
      <c r="AI24" s="446"/>
      <c r="AJ24" s="446"/>
      <c r="AK24" s="446"/>
      <c r="AL24" s="488"/>
      <c r="AM24" s="445">
        <v>6738012</v>
      </c>
      <c r="AN24" s="446"/>
      <c r="AO24" s="446"/>
      <c r="AP24" s="446"/>
      <c r="AQ24" s="446"/>
      <c r="AR24" s="488"/>
      <c r="AS24" s="445">
        <v>3204</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56694676</v>
      </c>
      <c r="BO24" s="395"/>
      <c r="BP24" s="395"/>
      <c r="BQ24" s="395"/>
      <c r="BR24" s="395"/>
      <c r="BS24" s="395"/>
      <c r="BT24" s="395"/>
      <c r="BU24" s="396"/>
      <c r="BV24" s="394">
        <v>57229759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8960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33316834</v>
      </c>
      <c r="BO25" s="358"/>
      <c r="BP25" s="358"/>
      <c r="BQ25" s="358"/>
      <c r="BR25" s="358"/>
      <c r="BS25" s="358"/>
      <c r="BT25" s="358"/>
      <c r="BU25" s="359"/>
      <c r="BV25" s="357">
        <v>27956754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8010</v>
      </c>
      <c r="R26" s="446"/>
      <c r="S26" s="446"/>
      <c r="T26" s="446"/>
      <c r="U26" s="446"/>
      <c r="V26" s="488"/>
      <c r="W26" s="540"/>
      <c r="X26" s="541"/>
      <c r="Y26" s="542"/>
      <c r="Z26" s="444" t="s">
        <v>168</v>
      </c>
      <c r="AA26" s="546"/>
      <c r="AB26" s="546"/>
      <c r="AC26" s="546"/>
      <c r="AD26" s="546"/>
      <c r="AE26" s="546"/>
      <c r="AF26" s="546"/>
      <c r="AG26" s="547"/>
      <c r="AH26" s="445">
        <v>285</v>
      </c>
      <c r="AI26" s="446"/>
      <c r="AJ26" s="446"/>
      <c r="AK26" s="446"/>
      <c r="AL26" s="488"/>
      <c r="AM26" s="445">
        <v>931950</v>
      </c>
      <c r="AN26" s="446"/>
      <c r="AO26" s="446"/>
      <c r="AP26" s="446"/>
      <c r="AQ26" s="446"/>
      <c r="AR26" s="488"/>
      <c r="AS26" s="445">
        <v>3270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6410</v>
      </c>
      <c r="R27" s="446"/>
      <c r="S27" s="446"/>
      <c r="T27" s="446"/>
      <c r="U27" s="446"/>
      <c r="V27" s="488"/>
      <c r="W27" s="540"/>
      <c r="X27" s="541"/>
      <c r="Y27" s="542"/>
      <c r="Z27" s="444" t="s">
        <v>171</v>
      </c>
      <c r="AA27" s="424"/>
      <c r="AB27" s="424"/>
      <c r="AC27" s="424"/>
      <c r="AD27" s="424"/>
      <c r="AE27" s="424"/>
      <c r="AF27" s="424"/>
      <c r="AG27" s="425"/>
      <c r="AH27" s="445">
        <v>81</v>
      </c>
      <c r="AI27" s="446"/>
      <c r="AJ27" s="446"/>
      <c r="AK27" s="446"/>
      <c r="AL27" s="488"/>
      <c r="AM27" s="445">
        <v>308949</v>
      </c>
      <c r="AN27" s="446"/>
      <c r="AO27" s="446"/>
      <c r="AP27" s="446"/>
      <c r="AQ27" s="446"/>
      <c r="AR27" s="488"/>
      <c r="AS27" s="445">
        <v>3814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v>500000</v>
      </c>
      <c r="BO27" s="517"/>
      <c r="BP27" s="517"/>
      <c r="BQ27" s="517"/>
      <c r="BR27" s="517"/>
      <c r="BS27" s="517"/>
      <c r="BT27" s="517"/>
      <c r="BU27" s="518"/>
      <c r="BV27" s="516">
        <v>500000</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5880</v>
      </c>
      <c r="R28" s="446"/>
      <c r="S28" s="446"/>
      <c r="T28" s="446"/>
      <c r="U28" s="446"/>
      <c r="V28" s="488"/>
      <c r="W28" s="540"/>
      <c r="X28" s="541"/>
      <c r="Y28" s="542"/>
      <c r="Z28" s="444" t="s">
        <v>174</v>
      </c>
      <c r="AA28" s="424"/>
      <c r="AB28" s="424"/>
      <c r="AC28" s="424"/>
      <c r="AD28" s="424"/>
      <c r="AE28" s="424"/>
      <c r="AF28" s="424"/>
      <c r="AG28" s="425"/>
      <c r="AH28" s="445">
        <v>18</v>
      </c>
      <c r="AI28" s="446"/>
      <c r="AJ28" s="446"/>
      <c r="AK28" s="446"/>
      <c r="AL28" s="488"/>
      <c r="AM28" s="445">
        <v>52380</v>
      </c>
      <c r="AN28" s="446"/>
      <c r="AO28" s="446"/>
      <c r="AP28" s="446"/>
      <c r="AQ28" s="446"/>
      <c r="AR28" s="488"/>
      <c r="AS28" s="445">
        <v>2910</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5329977</v>
      </c>
      <c r="BO28" s="358"/>
      <c r="BP28" s="358"/>
      <c r="BQ28" s="358"/>
      <c r="BR28" s="358"/>
      <c r="BS28" s="358"/>
      <c r="BT28" s="358"/>
      <c r="BU28" s="359"/>
      <c r="BV28" s="357">
        <v>7708869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34</v>
      </c>
      <c r="M29" s="446"/>
      <c r="N29" s="446"/>
      <c r="O29" s="446"/>
      <c r="P29" s="488"/>
      <c r="Q29" s="445">
        <v>5760</v>
      </c>
      <c r="R29" s="446"/>
      <c r="S29" s="446"/>
      <c r="T29" s="446"/>
      <c r="U29" s="446"/>
      <c r="V29" s="488"/>
      <c r="W29" s="543"/>
      <c r="X29" s="544"/>
      <c r="Y29" s="545"/>
      <c r="Z29" s="444" t="s">
        <v>177</v>
      </c>
      <c r="AA29" s="424"/>
      <c r="AB29" s="424"/>
      <c r="AC29" s="424"/>
      <c r="AD29" s="424"/>
      <c r="AE29" s="424"/>
      <c r="AF29" s="424"/>
      <c r="AG29" s="425"/>
      <c r="AH29" s="445">
        <v>2202</v>
      </c>
      <c r="AI29" s="446"/>
      <c r="AJ29" s="446"/>
      <c r="AK29" s="446"/>
      <c r="AL29" s="488"/>
      <c r="AM29" s="445">
        <v>7099341</v>
      </c>
      <c r="AN29" s="446"/>
      <c r="AO29" s="446"/>
      <c r="AP29" s="446"/>
      <c r="AQ29" s="446"/>
      <c r="AR29" s="488"/>
      <c r="AS29" s="445">
        <v>3224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840050</v>
      </c>
      <c r="BO29" s="395"/>
      <c r="BP29" s="395"/>
      <c r="BQ29" s="395"/>
      <c r="BR29" s="395"/>
      <c r="BS29" s="395"/>
      <c r="BT29" s="395"/>
      <c r="BU29" s="396"/>
      <c r="BV29" s="394">
        <v>641856</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101.1</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4118778</v>
      </c>
      <c r="BO30" s="517"/>
      <c r="BP30" s="517"/>
      <c r="BQ30" s="517"/>
      <c r="BR30" s="517"/>
      <c r="BS30" s="517"/>
      <c r="BT30" s="517"/>
      <c r="BU30" s="518"/>
      <c r="BV30" s="516">
        <v>3861677</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IF('各会計、関係団体の財政状況及び健全化判断比率'!B34="","",'各会計、関係団体の財政状況及び健全化判断比率'!B34)</f>
        <v>農業集落排水事業特別会計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川越地区消防組合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川越市勤労者福祉サービスセンター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歯科診療事業特別会計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IF('各会計、関係団体の財政状況及び健全化判断比率'!B33="","",'各会計、関係団体の財政状況及び健全化判断比率'!B33)</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埼玉県後期高齢者医療広域連合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川越市施設管理公社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母子父子寡婦福祉資金貸付事業特別会計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埼玉県後期高齢者医療広域連合</v>
      </c>
      <c r="BZ36" s="585"/>
      <c r="CA36" s="585"/>
      <c r="CB36" s="585"/>
      <c r="CC36" s="585"/>
      <c r="CD36" s="585"/>
      <c r="CE36" s="585"/>
      <c r="CF36" s="585"/>
      <c r="CG36" s="585"/>
      <c r="CH36" s="585"/>
      <c r="CI36" s="585"/>
      <c r="CJ36" s="585"/>
      <c r="CK36" s="585"/>
      <c r="CL36" s="585"/>
      <c r="CM36" s="585"/>
      <c r="CN36" s="163"/>
      <c r="CO36" s="584">
        <f t="shared" si="3"/>
        <v>17</v>
      </c>
      <c r="CP36" s="584"/>
      <c r="CQ36" s="585" t="str">
        <f>IF('各会計、関係団体の財政状況及び健全化判断比率'!BS9="","",'各会計、関係団体の財政状況及び健全化判断比率'!BS9)</f>
        <v>川越市総合卸売市場</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川越駅東口公共地下駐車場事業特別会計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彩の組さいたま人づくり広域連合</v>
      </c>
      <c r="BZ37" s="585"/>
      <c r="CA37" s="585"/>
      <c r="CB37" s="585"/>
      <c r="CC37" s="585"/>
      <c r="CD37" s="585"/>
      <c r="CE37" s="585"/>
      <c r="CF37" s="585"/>
      <c r="CG37" s="585"/>
      <c r="CH37" s="585"/>
      <c r="CI37" s="585"/>
      <c r="CJ37" s="585"/>
      <c r="CK37" s="585"/>
      <c r="CL37" s="585"/>
      <c r="CM37" s="585"/>
      <c r="CN37" s="163"/>
      <c r="CO37" s="584">
        <f t="shared" si="3"/>
        <v>18</v>
      </c>
      <c r="CP37" s="584"/>
      <c r="CQ37" s="585" t="str">
        <f>IF('各会計、関係団体の財政状況及び健全化判断比率'!BS10="","",'各会計、関係団体の財政状況及び健全化判断比率'!BS10)</f>
        <v>川越都市開発</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19</v>
      </c>
      <c r="CP38" s="584"/>
      <c r="CQ38" s="585" t="str">
        <f>IF('各会計、関係団体の財政状況及び健全化判断比率'!BS11="","",'各会計、関係団体の財政状況及び健全化判断比率'!BS11)</f>
        <v>川越土地開発公社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hQyCFw3zO+9j8EFhqVMDQoA5IMLX1zNDVibO3ads3FOGEXn0lIBEiHiWanRMpz9ymp2sSa6+bKCwrd2gU9iVMA==" saltValue="2TC0yM+r4FdhdzPeVKPa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536</v>
      </c>
      <c r="D34" s="1136"/>
      <c r="E34" s="1137"/>
      <c r="F34" s="32">
        <v>6.05</v>
      </c>
      <c r="G34" s="33">
        <v>10.93</v>
      </c>
      <c r="H34" s="33">
        <v>12.44</v>
      </c>
      <c r="I34" s="33">
        <v>7.25</v>
      </c>
      <c r="J34" s="34">
        <v>8.7799999999999994</v>
      </c>
      <c r="K34" s="22"/>
      <c r="L34" s="22"/>
      <c r="M34" s="22"/>
      <c r="N34" s="22"/>
      <c r="O34" s="22"/>
      <c r="P34" s="22"/>
    </row>
    <row r="35" spans="1:16" ht="39" customHeight="1" x14ac:dyDescent="0.15">
      <c r="A35" s="22"/>
      <c r="B35" s="35"/>
      <c r="C35" s="1132" t="s">
        <v>537</v>
      </c>
      <c r="D35" s="1132"/>
      <c r="E35" s="1133"/>
      <c r="F35" s="36">
        <v>8.07</v>
      </c>
      <c r="G35" s="37">
        <v>7.69</v>
      </c>
      <c r="H35" s="37">
        <v>8.08</v>
      </c>
      <c r="I35" s="37">
        <v>8.44</v>
      </c>
      <c r="J35" s="38">
        <v>7.67</v>
      </c>
      <c r="K35" s="22"/>
      <c r="L35" s="22"/>
      <c r="M35" s="22"/>
      <c r="N35" s="22"/>
      <c r="O35" s="22"/>
      <c r="P35" s="22"/>
    </row>
    <row r="36" spans="1:16" ht="39" customHeight="1" x14ac:dyDescent="0.15">
      <c r="A36" s="22"/>
      <c r="B36" s="35"/>
      <c r="C36" s="1132" t="s">
        <v>538</v>
      </c>
      <c r="D36" s="1132"/>
      <c r="E36" s="1133"/>
      <c r="F36" s="36">
        <v>8.58</v>
      </c>
      <c r="G36" s="37">
        <v>8.24</v>
      </c>
      <c r="H36" s="37">
        <v>7.53</v>
      </c>
      <c r="I36" s="37">
        <v>6.94</v>
      </c>
      <c r="J36" s="38">
        <v>6.85</v>
      </c>
      <c r="K36" s="22"/>
      <c r="L36" s="22"/>
      <c r="M36" s="22"/>
      <c r="N36" s="22"/>
      <c r="O36" s="22"/>
      <c r="P36" s="22"/>
    </row>
    <row r="37" spans="1:16" ht="39" customHeight="1" x14ac:dyDescent="0.15">
      <c r="A37" s="22"/>
      <c r="B37" s="35"/>
      <c r="C37" s="1132" t="s">
        <v>539</v>
      </c>
      <c r="D37" s="1132"/>
      <c r="E37" s="1133"/>
      <c r="F37" s="36">
        <v>1.59</v>
      </c>
      <c r="G37" s="37">
        <v>1.18</v>
      </c>
      <c r="H37" s="37">
        <v>1.28</v>
      </c>
      <c r="I37" s="37">
        <v>0.66</v>
      </c>
      <c r="J37" s="38">
        <v>1.54</v>
      </c>
      <c r="K37" s="22"/>
      <c r="L37" s="22"/>
      <c r="M37" s="22"/>
      <c r="N37" s="22"/>
      <c r="O37" s="22"/>
      <c r="P37" s="22"/>
    </row>
    <row r="38" spans="1:16" ht="39" customHeight="1" x14ac:dyDescent="0.15">
      <c r="A38" s="22"/>
      <c r="B38" s="35"/>
      <c r="C38" s="1132" t="s">
        <v>540</v>
      </c>
      <c r="D38" s="1132"/>
      <c r="E38" s="1133"/>
      <c r="F38" s="36">
        <v>1.43</v>
      </c>
      <c r="G38" s="37">
        <v>1.75</v>
      </c>
      <c r="H38" s="37">
        <v>1.76</v>
      </c>
      <c r="I38" s="37">
        <v>1.07</v>
      </c>
      <c r="J38" s="38">
        <v>1.24</v>
      </c>
      <c r="K38" s="22"/>
      <c r="L38" s="22"/>
      <c r="M38" s="22"/>
      <c r="N38" s="22"/>
      <c r="O38" s="22"/>
      <c r="P38" s="22"/>
    </row>
    <row r="39" spans="1:16" ht="39" customHeight="1" x14ac:dyDescent="0.15">
      <c r="A39" s="22"/>
      <c r="B39" s="35"/>
      <c r="C39" s="1132" t="s">
        <v>541</v>
      </c>
      <c r="D39" s="1132"/>
      <c r="E39" s="1133"/>
      <c r="F39" s="36">
        <v>0.09</v>
      </c>
      <c r="G39" s="37">
        <v>0.15</v>
      </c>
      <c r="H39" s="37">
        <v>0.2</v>
      </c>
      <c r="I39" s="37">
        <v>0.25</v>
      </c>
      <c r="J39" s="38">
        <v>0.21</v>
      </c>
      <c r="K39" s="22"/>
      <c r="L39" s="22"/>
      <c r="M39" s="22"/>
      <c r="N39" s="22"/>
      <c r="O39" s="22"/>
      <c r="P39" s="22"/>
    </row>
    <row r="40" spans="1:16" ht="39" customHeight="1" x14ac:dyDescent="0.15">
      <c r="A40" s="22"/>
      <c r="B40" s="35"/>
      <c r="C40" s="1132" t="s">
        <v>542</v>
      </c>
      <c r="D40" s="1132"/>
      <c r="E40" s="1133"/>
      <c r="F40" s="36">
        <v>0.02</v>
      </c>
      <c r="G40" s="37">
        <v>0.1</v>
      </c>
      <c r="H40" s="37">
        <v>0.13</v>
      </c>
      <c r="I40" s="37">
        <v>0.03</v>
      </c>
      <c r="J40" s="38">
        <v>0.09</v>
      </c>
      <c r="K40" s="22"/>
      <c r="L40" s="22"/>
      <c r="M40" s="22"/>
      <c r="N40" s="22"/>
      <c r="O40" s="22"/>
      <c r="P40" s="22"/>
    </row>
    <row r="41" spans="1:16" ht="39" customHeight="1" x14ac:dyDescent="0.15">
      <c r="A41" s="22"/>
      <c r="B41" s="35"/>
      <c r="C41" s="1132" t="s">
        <v>543</v>
      </c>
      <c r="D41" s="1132"/>
      <c r="E41" s="1133"/>
      <c r="F41" s="36">
        <v>0.01</v>
      </c>
      <c r="G41" s="37">
        <v>0.02</v>
      </c>
      <c r="H41" s="37">
        <v>0.03</v>
      </c>
      <c r="I41" s="37">
        <v>0.04</v>
      </c>
      <c r="J41" s="38">
        <v>0.05</v>
      </c>
      <c r="K41" s="22"/>
      <c r="L41" s="22"/>
      <c r="M41" s="22"/>
      <c r="N41" s="22"/>
      <c r="O41" s="22"/>
      <c r="P41" s="22"/>
    </row>
    <row r="42" spans="1:16" ht="39" customHeight="1" x14ac:dyDescent="0.15">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545</v>
      </c>
      <c r="D43" s="1134"/>
      <c r="E43" s="1135"/>
      <c r="F43" s="41">
        <v>0.09</v>
      </c>
      <c r="G43" s="42">
        <v>0.11</v>
      </c>
      <c r="H43" s="42">
        <v>0.13</v>
      </c>
      <c r="I43" s="42">
        <v>7.0000000000000007E-2</v>
      </c>
      <c r="J43" s="43">
        <v>0.05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aduK2xSyaO+Vgr4FwsBTgzh/rCkpdVstZpLl2QI/PjCwJWQOkz3zatnaLNjw/bKarHCsNYkbTbcym8UtLr49w==" saltValue="0QjEmhxLd5L+EM4/bD84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10612</v>
      </c>
      <c r="L45" s="58">
        <v>11085</v>
      </c>
      <c r="M45" s="58">
        <v>10996</v>
      </c>
      <c r="N45" s="58">
        <v>10793</v>
      </c>
      <c r="O45" s="59">
        <v>10457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15">
      <c r="A48" s="46"/>
      <c r="B48" s="1140"/>
      <c r="C48" s="1141"/>
      <c r="D48" s="60"/>
      <c r="E48" s="1146" t="s">
        <v>13</v>
      </c>
      <c r="F48" s="1146"/>
      <c r="G48" s="1146"/>
      <c r="H48" s="1146"/>
      <c r="I48" s="1146"/>
      <c r="J48" s="1147"/>
      <c r="K48" s="61">
        <v>1113</v>
      </c>
      <c r="L48" s="62">
        <v>1103</v>
      </c>
      <c r="M48" s="62">
        <v>1098</v>
      </c>
      <c r="N48" s="62">
        <v>1082</v>
      </c>
      <c r="O48" s="63">
        <v>1034</v>
      </c>
      <c r="P48" s="46"/>
      <c r="Q48" s="46"/>
      <c r="R48" s="46"/>
      <c r="S48" s="46"/>
      <c r="T48" s="46"/>
      <c r="U48" s="46"/>
    </row>
    <row r="49" spans="1:21" ht="30.75" customHeight="1" x14ac:dyDescent="0.15">
      <c r="A49" s="46"/>
      <c r="B49" s="1140"/>
      <c r="C49" s="1141"/>
      <c r="D49" s="60"/>
      <c r="E49" s="1146" t="s">
        <v>14</v>
      </c>
      <c r="F49" s="1146"/>
      <c r="G49" s="1146"/>
      <c r="H49" s="1146"/>
      <c r="I49" s="1146"/>
      <c r="J49" s="1147"/>
      <c r="K49" s="61">
        <v>193</v>
      </c>
      <c r="L49" s="62">
        <v>216</v>
      </c>
      <c r="M49" s="62">
        <v>204</v>
      </c>
      <c r="N49" s="62">
        <v>189</v>
      </c>
      <c r="O49" s="63">
        <v>189</v>
      </c>
      <c r="P49" s="46"/>
      <c r="Q49" s="46"/>
      <c r="R49" s="46"/>
      <c r="S49" s="46"/>
      <c r="T49" s="46"/>
      <c r="U49" s="46"/>
    </row>
    <row r="50" spans="1:21" ht="30.75" customHeight="1" x14ac:dyDescent="0.15">
      <c r="A50" s="46"/>
      <c r="B50" s="1140"/>
      <c r="C50" s="1141"/>
      <c r="D50" s="60"/>
      <c r="E50" s="1146" t="s">
        <v>15</v>
      </c>
      <c r="F50" s="1146"/>
      <c r="G50" s="1146"/>
      <c r="H50" s="1146"/>
      <c r="I50" s="1146"/>
      <c r="J50" s="1147"/>
      <c r="K50" s="61">
        <v>275</v>
      </c>
      <c r="L50" s="62">
        <v>286</v>
      </c>
      <c r="M50" s="62">
        <v>354</v>
      </c>
      <c r="N50" s="62">
        <v>227</v>
      </c>
      <c r="O50" s="63">
        <v>221</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8553</v>
      </c>
      <c r="L52" s="62">
        <v>8528</v>
      </c>
      <c r="M52" s="62">
        <v>8393</v>
      </c>
      <c r="N52" s="62">
        <v>8236</v>
      </c>
      <c r="O52" s="63">
        <v>7876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3640</v>
      </c>
      <c r="L53" s="67">
        <v>4162</v>
      </c>
      <c r="M53" s="67">
        <v>4259</v>
      </c>
      <c r="N53" s="67">
        <v>4055</v>
      </c>
      <c r="O53" s="68">
        <v>4025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5eqHx0TkexGQBCOL6Fq06SJUNeEVRK4dWJ81TgEbId31Pn9XpA9X/eA6m/VBE8ESgk+M1ShZkiCanTMmIgh5g==" saltValue="qeWth0HF7qqCw4SHJdy4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30">
        <v>98793</v>
      </c>
      <c r="J41" s="331">
        <v>96991</v>
      </c>
      <c r="K41" s="331">
        <v>91331</v>
      </c>
      <c r="L41" s="331">
        <v>87072</v>
      </c>
      <c r="M41" s="332">
        <v>83796</v>
      </c>
    </row>
    <row r="42" spans="2:13" ht="27.75" customHeight="1" x14ac:dyDescent="0.15">
      <c r="B42" s="1171"/>
      <c r="C42" s="1172"/>
      <c r="D42" s="104"/>
      <c r="E42" s="1177" t="s">
        <v>32</v>
      </c>
      <c r="F42" s="1177"/>
      <c r="G42" s="1177"/>
      <c r="H42" s="1178"/>
      <c r="I42" s="333">
        <v>9446</v>
      </c>
      <c r="J42" s="334">
        <v>9366</v>
      </c>
      <c r="K42" s="334">
        <v>9893</v>
      </c>
      <c r="L42" s="334">
        <v>8364</v>
      </c>
      <c r="M42" s="335">
        <v>7084</v>
      </c>
    </row>
    <row r="43" spans="2:13" ht="27.75" customHeight="1" x14ac:dyDescent="0.15">
      <c r="B43" s="1171"/>
      <c r="C43" s="1172"/>
      <c r="D43" s="104"/>
      <c r="E43" s="1177" t="s">
        <v>33</v>
      </c>
      <c r="F43" s="1177"/>
      <c r="G43" s="1177"/>
      <c r="H43" s="1178"/>
      <c r="I43" s="333">
        <v>11665</v>
      </c>
      <c r="J43" s="334">
        <v>11193</v>
      </c>
      <c r="K43" s="334">
        <v>11004</v>
      </c>
      <c r="L43" s="334">
        <v>10981</v>
      </c>
      <c r="M43" s="335">
        <v>11061</v>
      </c>
    </row>
    <row r="44" spans="2:13" ht="27.75" customHeight="1" x14ac:dyDescent="0.15">
      <c r="B44" s="1171"/>
      <c r="C44" s="1172"/>
      <c r="D44" s="104"/>
      <c r="E44" s="1177" t="s">
        <v>34</v>
      </c>
      <c r="F44" s="1177"/>
      <c r="G44" s="1177"/>
      <c r="H44" s="1178"/>
      <c r="I44" s="333">
        <v>1113</v>
      </c>
      <c r="J44" s="334">
        <v>1190</v>
      </c>
      <c r="K44" s="334">
        <v>1291</v>
      </c>
      <c r="L44" s="334">
        <v>1432</v>
      </c>
      <c r="M44" s="335">
        <v>2572</v>
      </c>
    </row>
    <row r="45" spans="2:13" ht="27.75" customHeight="1" x14ac:dyDescent="0.15">
      <c r="B45" s="1171"/>
      <c r="C45" s="1172"/>
      <c r="D45" s="104"/>
      <c r="E45" s="1177" t="s">
        <v>35</v>
      </c>
      <c r="F45" s="1177"/>
      <c r="G45" s="1177"/>
      <c r="H45" s="1178"/>
      <c r="I45" s="333">
        <v>14004</v>
      </c>
      <c r="J45" s="334">
        <v>14057</v>
      </c>
      <c r="K45" s="334">
        <v>14145</v>
      </c>
      <c r="L45" s="334">
        <v>14893</v>
      </c>
      <c r="M45" s="335">
        <v>14685</v>
      </c>
    </row>
    <row r="46" spans="2:13" ht="27.75" customHeight="1" x14ac:dyDescent="0.15">
      <c r="B46" s="1171"/>
      <c r="C46" s="1172"/>
      <c r="D46" s="105"/>
      <c r="E46" s="1177" t="s">
        <v>36</v>
      </c>
      <c r="F46" s="1177"/>
      <c r="G46" s="1177"/>
      <c r="H46" s="1178"/>
      <c r="I46" s="333" t="s">
        <v>491</v>
      </c>
      <c r="J46" s="334">
        <v>9</v>
      </c>
      <c r="K46" s="334" t="s">
        <v>491</v>
      </c>
      <c r="L46" s="334">
        <v>2</v>
      </c>
      <c r="M46" s="335" t="s">
        <v>491</v>
      </c>
    </row>
    <row r="47" spans="2:13" ht="27.75" customHeight="1" x14ac:dyDescent="0.15">
      <c r="B47" s="1171"/>
      <c r="C47" s="1172"/>
      <c r="D47" s="106"/>
      <c r="E47" s="1179" t="s">
        <v>37</v>
      </c>
      <c r="F47" s="1180"/>
      <c r="G47" s="1180"/>
      <c r="H47" s="1181"/>
      <c r="I47" s="333" t="s">
        <v>491</v>
      </c>
      <c r="J47" s="334" t="s">
        <v>491</v>
      </c>
      <c r="K47" s="334" t="s">
        <v>491</v>
      </c>
      <c r="L47" s="334" t="s">
        <v>491</v>
      </c>
      <c r="M47" s="335" t="s">
        <v>491</v>
      </c>
    </row>
    <row r="48" spans="2:13" ht="27.75" customHeight="1" x14ac:dyDescent="0.15">
      <c r="B48" s="1171"/>
      <c r="C48" s="1172"/>
      <c r="D48" s="104"/>
      <c r="E48" s="1177" t="s">
        <v>38</v>
      </c>
      <c r="F48" s="1177"/>
      <c r="G48" s="1177"/>
      <c r="H48" s="1178"/>
      <c r="I48" s="333" t="s">
        <v>491</v>
      </c>
      <c r="J48" s="334" t="s">
        <v>491</v>
      </c>
      <c r="K48" s="334" t="s">
        <v>491</v>
      </c>
      <c r="L48" s="334" t="s">
        <v>491</v>
      </c>
      <c r="M48" s="335" t="s">
        <v>491</v>
      </c>
    </row>
    <row r="49" spans="2:13" ht="27.75" customHeight="1" x14ac:dyDescent="0.15">
      <c r="B49" s="1173"/>
      <c r="C49" s="1174"/>
      <c r="D49" s="104"/>
      <c r="E49" s="1177" t="s">
        <v>39</v>
      </c>
      <c r="F49" s="1177"/>
      <c r="G49" s="1177"/>
      <c r="H49" s="1178"/>
      <c r="I49" s="333" t="s">
        <v>491</v>
      </c>
      <c r="J49" s="334" t="s">
        <v>491</v>
      </c>
      <c r="K49" s="334" t="s">
        <v>491</v>
      </c>
      <c r="L49" s="334" t="s">
        <v>491</v>
      </c>
      <c r="M49" s="335" t="s">
        <v>491</v>
      </c>
    </row>
    <row r="50" spans="2:13" ht="27.75" customHeight="1" x14ac:dyDescent="0.15">
      <c r="B50" s="1182" t="s">
        <v>40</v>
      </c>
      <c r="C50" s="1183"/>
      <c r="D50" s="107"/>
      <c r="E50" s="1177" t="s">
        <v>41</v>
      </c>
      <c r="F50" s="1177"/>
      <c r="G50" s="1177"/>
      <c r="H50" s="1178"/>
      <c r="I50" s="333">
        <v>10610</v>
      </c>
      <c r="J50" s="334">
        <v>11548</v>
      </c>
      <c r="K50" s="334">
        <v>11900</v>
      </c>
      <c r="L50" s="334">
        <v>15433</v>
      </c>
      <c r="M50" s="335">
        <v>13489</v>
      </c>
    </row>
    <row r="51" spans="2:13" ht="27.75" customHeight="1" x14ac:dyDescent="0.15">
      <c r="B51" s="1171"/>
      <c r="C51" s="1172"/>
      <c r="D51" s="104"/>
      <c r="E51" s="1177" t="s">
        <v>42</v>
      </c>
      <c r="F51" s="1177"/>
      <c r="G51" s="1177"/>
      <c r="H51" s="1178"/>
      <c r="I51" s="333">
        <v>24705</v>
      </c>
      <c r="J51" s="334">
        <v>23462</v>
      </c>
      <c r="K51" s="334">
        <v>21102</v>
      </c>
      <c r="L51" s="334">
        <v>19320</v>
      </c>
      <c r="M51" s="335">
        <v>18969</v>
      </c>
    </row>
    <row r="52" spans="2:13" ht="27.75" customHeight="1" x14ac:dyDescent="0.15">
      <c r="B52" s="1173"/>
      <c r="C52" s="1174"/>
      <c r="D52" s="104"/>
      <c r="E52" s="1177" t="s">
        <v>43</v>
      </c>
      <c r="F52" s="1177"/>
      <c r="G52" s="1177"/>
      <c r="H52" s="1178"/>
      <c r="I52" s="333">
        <v>57586</v>
      </c>
      <c r="J52" s="334">
        <v>58165</v>
      </c>
      <c r="K52" s="334">
        <v>55429</v>
      </c>
      <c r="L52" s="334">
        <v>54012</v>
      </c>
      <c r="M52" s="335">
        <v>54992</v>
      </c>
    </row>
    <row r="53" spans="2:13" ht="27.75" customHeight="1" thickBot="1" x14ac:dyDescent="0.2">
      <c r="B53" s="1184" t="s">
        <v>19</v>
      </c>
      <c r="C53" s="1185"/>
      <c r="D53" s="108"/>
      <c r="E53" s="1186" t="s">
        <v>44</v>
      </c>
      <c r="F53" s="1186"/>
      <c r="G53" s="1186"/>
      <c r="H53" s="1187"/>
      <c r="I53" s="336">
        <v>42121</v>
      </c>
      <c r="J53" s="337">
        <v>39631</v>
      </c>
      <c r="K53" s="337">
        <v>39235</v>
      </c>
      <c r="L53" s="337">
        <v>33979</v>
      </c>
      <c r="M53" s="338">
        <v>31747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VQb030xVsukzeng/huWsHpFbc/iHHtgankmWL+4h2B+hdmmJBu3C5l/lanb1h5rFIJTQt7gSeZpoUYA542UmQ==" saltValue="+iTTVFHRF68iWwhAqTEM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4395</v>
      </c>
      <c r="G55" s="339">
        <v>7709</v>
      </c>
      <c r="H55" s="340">
        <v>5330</v>
      </c>
    </row>
    <row r="56" spans="2:8" ht="52.5" customHeight="1" x14ac:dyDescent="0.15">
      <c r="B56" s="120"/>
      <c r="C56" s="1198" t="s">
        <v>47</v>
      </c>
      <c r="D56" s="1198"/>
      <c r="E56" s="1199"/>
      <c r="F56" s="341">
        <v>400</v>
      </c>
      <c r="G56" s="341">
        <v>642</v>
      </c>
      <c r="H56" s="342">
        <v>840</v>
      </c>
    </row>
    <row r="57" spans="2:8" ht="53.25" customHeight="1" x14ac:dyDescent="0.15">
      <c r="B57" s="120"/>
      <c r="C57" s="1200" t="s">
        <v>48</v>
      </c>
      <c r="D57" s="1200"/>
      <c r="E57" s="1201"/>
      <c r="F57" s="343">
        <v>3614</v>
      </c>
      <c r="G57" s="343">
        <v>3862</v>
      </c>
      <c r="H57" s="344">
        <v>4119</v>
      </c>
    </row>
    <row r="58" spans="2:8" ht="45.75" customHeight="1" x14ac:dyDescent="0.15">
      <c r="B58" s="121"/>
      <c r="C58" s="1188" t="s">
        <v>563</v>
      </c>
      <c r="D58" s="1189"/>
      <c r="E58" s="1190"/>
      <c r="F58" s="345">
        <v>1573</v>
      </c>
      <c r="G58" s="345">
        <v>1573</v>
      </c>
      <c r="H58" s="346">
        <v>1674</v>
      </c>
    </row>
    <row r="59" spans="2:8" ht="45.75" customHeight="1" x14ac:dyDescent="0.15">
      <c r="B59" s="121"/>
      <c r="C59" s="1188" t="s">
        <v>564</v>
      </c>
      <c r="D59" s="1189"/>
      <c r="E59" s="1190"/>
      <c r="F59" s="345">
        <v>624</v>
      </c>
      <c r="G59" s="345">
        <v>837</v>
      </c>
      <c r="H59" s="346">
        <v>879</v>
      </c>
    </row>
    <row r="60" spans="2:8" ht="45.75" customHeight="1" x14ac:dyDescent="0.15">
      <c r="B60" s="121"/>
      <c r="C60" s="1188" t="s">
        <v>565</v>
      </c>
      <c r="D60" s="1189"/>
      <c r="E60" s="1190"/>
      <c r="F60" s="345">
        <v>767</v>
      </c>
      <c r="G60" s="345">
        <v>767</v>
      </c>
      <c r="H60" s="346">
        <v>767</v>
      </c>
    </row>
    <row r="61" spans="2:8" ht="45.75" customHeight="1" x14ac:dyDescent="0.15">
      <c r="B61" s="121"/>
      <c r="C61" s="1188" t="s">
        <v>566</v>
      </c>
      <c r="D61" s="1189"/>
      <c r="E61" s="1190"/>
      <c r="F61" s="345">
        <v>236</v>
      </c>
      <c r="G61" s="345">
        <v>236</v>
      </c>
      <c r="H61" s="346">
        <v>236</v>
      </c>
    </row>
    <row r="62" spans="2:8" ht="45.75" customHeight="1" thickBot="1" x14ac:dyDescent="0.2">
      <c r="B62" s="122"/>
      <c r="C62" s="1191" t="s">
        <v>567</v>
      </c>
      <c r="D62" s="1192"/>
      <c r="E62" s="1193"/>
      <c r="F62" s="347">
        <v>167</v>
      </c>
      <c r="G62" s="347">
        <v>167</v>
      </c>
      <c r="H62" s="348">
        <v>172</v>
      </c>
    </row>
    <row r="63" spans="2:8" ht="52.5" customHeight="1" thickBot="1" x14ac:dyDescent="0.2">
      <c r="B63" s="123"/>
      <c r="C63" s="1194" t="s">
        <v>49</v>
      </c>
      <c r="D63" s="1194"/>
      <c r="E63" s="1195"/>
      <c r="F63" s="349">
        <v>8409</v>
      </c>
      <c r="G63" s="349">
        <v>12212</v>
      </c>
      <c r="H63" s="350">
        <v>10289</v>
      </c>
    </row>
    <row r="64" spans="2:8" x14ac:dyDescent="0.15"/>
  </sheetData>
  <sheetProtection algorithmName="SHA-512" hashValue="oNDrOl3CCD8QcpcwSfcG5wEq1KPmFLOC191MEXPmB/Ijvnr/EyyG/jQlxgXyA/BBdehtz/2NalbRsizK5+VuNA==" saltValue="tl3vpyQzB5vS6oha++5Y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22501</v>
      </c>
      <c r="E3" s="142"/>
      <c r="F3" s="143">
        <v>52191</v>
      </c>
      <c r="G3" s="144"/>
      <c r="H3" s="145"/>
    </row>
    <row r="4" spans="1:8" x14ac:dyDescent="0.15">
      <c r="A4" s="146"/>
      <c r="B4" s="147"/>
      <c r="C4" s="148"/>
      <c r="D4" s="149">
        <v>15976</v>
      </c>
      <c r="E4" s="150"/>
      <c r="F4" s="151">
        <v>26807</v>
      </c>
      <c r="G4" s="152"/>
      <c r="H4" s="153"/>
    </row>
    <row r="5" spans="1:8" x14ac:dyDescent="0.15">
      <c r="A5" s="134" t="s">
        <v>523</v>
      </c>
      <c r="B5" s="139"/>
      <c r="C5" s="140"/>
      <c r="D5" s="141">
        <v>24348</v>
      </c>
      <c r="E5" s="142"/>
      <c r="F5" s="143">
        <v>48105</v>
      </c>
      <c r="G5" s="144"/>
      <c r="H5" s="145"/>
    </row>
    <row r="6" spans="1:8" x14ac:dyDescent="0.15">
      <c r="A6" s="146"/>
      <c r="B6" s="147"/>
      <c r="C6" s="148"/>
      <c r="D6" s="149">
        <v>15267</v>
      </c>
      <c r="E6" s="150"/>
      <c r="F6" s="151">
        <v>24072</v>
      </c>
      <c r="G6" s="152"/>
      <c r="H6" s="153"/>
    </row>
    <row r="7" spans="1:8" x14ac:dyDescent="0.15">
      <c r="A7" s="134" t="s">
        <v>524</v>
      </c>
      <c r="B7" s="139"/>
      <c r="C7" s="140"/>
      <c r="D7" s="141">
        <v>17278</v>
      </c>
      <c r="E7" s="142"/>
      <c r="F7" s="143">
        <v>47446</v>
      </c>
      <c r="G7" s="144"/>
      <c r="H7" s="145"/>
    </row>
    <row r="8" spans="1:8" x14ac:dyDescent="0.15">
      <c r="A8" s="146"/>
      <c r="B8" s="147"/>
      <c r="C8" s="148"/>
      <c r="D8" s="149">
        <v>11671</v>
      </c>
      <c r="E8" s="150"/>
      <c r="F8" s="151">
        <v>24371</v>
      </c>
      <c r="G8" s="152"/>
      <c r="H8" s="153"/>
    </row>
    <row r="9" spans="1:8" x14ac:dyDescent="0.15">
      <c r="A9" s="134" t="s">
        <v>525</v>
      </c>
      <c r="B9" s="139"/>
      <c r="C9" s="140"/>
      <c r="D9" s="141">
        <v>21780</v>
      </c>
      <c r="E9" s="142"/>
      <c r="F9" s="143">
        <v>48387</v>
      </c>
      <c r="G9" s="144"/>
      <c r="H9" s="145"/>
    </row>
    <row r="10" spans="1:8" x14ac:dyDescent="0.15">
      <c r="A10" s="146"/>
      <c r="B10" s="147"/>
      <c r="C10" s="148"/>
      <c r="D10" s="149">
        <v>16857</v>
      </c>
      <c r="E10" s="150"/>
      <c r="F10" s="151">
        <v>25592</v>
      </c>
      <c r="G10" s="152"/>
      <c r="H10" s="153"/>
    </row>
    <row r="11" spans="1:8" x14ac:dyDescent="0.15">
      <c r="A11" s="134" t="s">
        <v>526</v>
      </c>
      <c r="B11" s="139"/>
      <c r="C11" s="140"/>
      <c r="D11" s="141">
        <v>24893</v>
      </c>
      <c r="E11" s="142"/>
      <c r="F11" s="143">
        <v>49684</v>
      </c>
      <c r="G11" s="144"/>
      <c r="H11" s="145"/>
    </row>
    <row r="12" spans="1:8" x14ac:dyDescent="0.15">
      <c r="A12" s="146"/>
      <c r="B12" s="147"/>
      <c r="C12" s="154"/>
      <c r="D12" s="149">
        <v>19557</v>
      </c>
      <c r="E12" s="150"/>
      <c r="F12" s="151">
        <v>28303</v>
      </c>
      <c r="G12" s="152"/>
      <c r="H12" s="153"/>
    </row>
    <row r="13" spans="1:8" x14ac:dyDescent="0.15">
      <c r="A13" s="134"/>
      <c r="B13" s="139"/>
      <c r="C13" s="140"/>
      <c r="D13" s="141">
        <v>22160</v>
      </c>
      <c r="E13" s="142"/>
      <c r="F13" s="143">
        <v>49163</v>
      </c>
      <c r="G13" s="155"/>
      <c r="H13" s="145"/>
    </row>
    <row r="14" spans="1:8" x14ac:dyDescent="0.15">
      <c r="A14" s="146"/>
      <c r="B14" s="147"/>
      <c r="C14" s="148"/>
      <c r="D14" s="149">
        <v>15866</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6.17</v>
      </c>
      <c r="C19" s="156">
        <f>ROUND(VALUE(SUBSTITUTE(実質収支比率等に係る経年分析!G$48,"▲","-")),2)</f>
        <v>11.1</v>
      </c>
      <c r="D19" s="156">
        <f>ROUND(VALUE(SUBSTITUTE(実質収支比率等に係る経年分析!H$48,"▲","-")),2)</f>
        <v>12.66</v>
      </c>
      <c r="E19" s="156">
        <f>ROUND(VALUE(SUBSTITUTE(実質収支比率等に係る経年分析!I$48,"▲","-")),2)</f>
        <v>7.52</v>
      </c>
      <c r="F19" s="156">
        <f>ROUND(VALUE(SUBSTITUTE(実質収支比率等に係る経年分析!J$48,"▲","-")),2)</f>
        <v>9.02</v>
      </c>
    </row>
    <row r="20" spans="1:11" x14ac:dyDescent="0.15">
      <c r="A20" s="156" t="s">
        <v>53</v>
      </c>
      <c r="B20" s="156">
        <f>ROUND(VALUE(SUBSTITUTE(実質収支比率等に係る経年分析!F$47,"▲","-")),2)</f>
        <v>4.6399999999999997</v>
      </c>
      <c r="C20" s="156">
        <f>ROUND(VALUE(SUBSTITUTE(実質収支比率等に係る経年分析!G$47,"▲","-")),2)</f>
        <v>5.42</v>
      </c>
      <c r="D20" s="156">
        <f>ROUND(VALUE(SUBSTITUTE(実質収支比率等に係る経年分析!H$47,"▲","-")),2)</f>
        <v>6.51</v>
      </c>
      <c r="E20" s="156">
        <f>ROUND(VALUE(SUBSTITUTE(実質収支比率等に係る経年分析!I$47,"▲","-")),2)</f>
        <v>11.2</v>
      </c>
      <c r="F20" s="156">
        <f>ROUND(VALUE(SUBSTITUTE(実質収支比率等に係る経年分析!J$47,"▲","-")),2)</f>
        <v>7.55</v>
      </c>
    </row>
    <row r="21" spans="1:11" x14ac:dyDescent="0.15">
      <c r="A21" s="156" t="s">
        <v>54</v>
      </c>
      <c r="B21" s="156">
        <f>IF(ISNUMBER(VALUE(SUBSTITUTE(実質収支比率等に係る経年分析!F$49,"▲","-"))),ROUND(VALUE(SUBSTITUTE(実質収支比率等に係る経年分析!F$49,"▲","-")),2),NA())</f>
        <v>1.64</v>
      </c>
      <c r="C21" s="156">
        <f>IF(ISNUMBER(VALUE(SUBSTITUTE(実質収支比率等に係る経年分析!G$49,"▲","-"))),ROUND(VALUE(SUBSTITUTE(実質収支比率等に係る経年分析!G$49,"▲","-")),2),NA())</f>
        <v>6.21</v>
      </c>
      <c r="D21" s="156">
        <f>IF(ISNUMBER(VALUE(SUBSTITUTE(実質収支比率等に係る経年分析!H$49,"▲","-"))),ROUND(VALUE(SUBSTITUTE(実質収支比率等に係る経年分析!H$49,"▲","-")),2),NA())</f>
        <v>2.25</v>
      </c>
      <c r="E21" s="156">
        <f>IF(ISNUMBER(VALUE(SUBSTITUTE(実質収支比率等に係る経年分析!I$49,"▲","-"))),ROUND(VALUE(SUBSTITUTE(実質収支比率等に係る経年分析!I$49,"▲","-")),2),NA())</f>
        <v>-0.08</v>
      </c>
      <c r="F21" s="156">
        <f>IF(ISNUMBER(VALUE(SUBSTITUTE(実質収支比率等に係る経年分析!J$49,"▲","-"))),ROUND(VALUE(SUBSTITUTE(実質収支比率等に係る経年分析!J$49,"▲","-")),2),NA())</f>
        <v>-1.69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7.0000000000000007E-2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0.05</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川越駅東口公共地下駐車場事業特別会計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0.05</v>
      </c>
    </row>
    <row r="30" spans="1:11" x14ac:dyDescent="0.15">
      <c r="A30" s="157" t="str">
        <f>IF(連結実質赤字比率に係る赤字・黒字の構成分析!C$40="",NA(),連結実質赤字比率に係る赤字・黒字の構成分析!C$40)</f>
        <v>農業集落排水事業特別会計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15">
      <c r="A31" s="157" t="str">
        <f>IF(連結実質赤字比率に係る赤字・黒字の構成分析!C$39="",NA(),連結実質赤字比率に係る赤字・黒字の構成分析!C$39)</f>
        <v>母子父子寡婦福祉資金貸付事業特別会計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0.21</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1.76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1.24</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1.54</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8.58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8.24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7.53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6.94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6.85</v>
      </c>
    </row>
    <row r="35" spans="1:16" x14ac:dyDescent="0.15">
      <c r="A35" s="157" t="str">
        <f>IF(連結実質赤字比率に係る赤字・黒字の構成分析!C$35="",NA(),連結実質赤字比率に係る赤字・黒字の構成分析!C$35)</f>
        <v>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8.07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7.69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8.44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7.67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6.05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10.93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12.44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7.25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8.7799999999999994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8553</v>
      </c>
      <c r="E42" s="158"/>
      <c r="F42" s="158"/>
      <c r="G42" s="158">
        <f>'実質公債費比率（分子）の構造'!L$52</f>
        <v>8528</v>
      </c>
      <c r="H42" s="158"/>
      <c r="I42" s="158"/>
      <c r="J42" s="158">
        <f>'実質公債費比率（分子）の構造'!M$52</f>
        <v>8393</v>
      </c>
      <c r="K42" s="158"/>
      <c r="L42" s="158"/>
      <c r="M42" s="158">
        <f>'実質公債費比率（分子）の構造'!N$52</f>
        <v>8236</v>
      </c>
      <c r="N42" s="158"/>
      <c r="O42" s="158"/>
      <c r="P42" s="158">
        <f>'実質公債費比率（分子）の構造'!O$52</f>
        <v>7876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275</v>
      </c>
      <c r="C44" s="158"/>
      <c r="D44" s="158"/>
      <c r="E44" s="158">
        <f>'実質公債費比率（分子）の構造'!L$50</f>
        <v>286</v>
      </c>
      <c r="F44" s="158"/>
      <c r="G44" s="158"/>
      <c r="H44" s="158">
        <f>'実質公債費比率（分子）の構造'!M$50</f>
        <v>354</v>
      </c>
      <c r="I44" s="158"/>
      <c r="J44" s="158"/>
      <c r="K44" s="158">
        <f>'実質公債費比率（分子）の構造'!N$50</f>
        <v>227</v>
      </c>
      <c r="L44" s="158"/>
      <c r="M44" s="158"/>
      <c r="N44" s="158">
        <f>'実質公債費比率（分子）の構造'!O$50</f>
        <v>221</v>
      </c>
      <c r="O44" s="158"/>
      <c r="P44" s="158"/>
    </row>
    <row r="45" spans="1:16" x14ac:dyDescent="0.15">
      <c r="A45" s="158" t="s">
        <v>63</v>
      </c>
      <c r="B45" s="158">
        <f>'実質公債費比率（分子）の構造'!K$49</f>
        <v>193</v>
      </c>
      <c r="C45" s="158"/>
      <c r="D45" s="158"/>
      <c r="E45" s="158">
        <f>'実質公債費比率（分子）の構造'!L$49</f>
        <v>216</v>
      </c>
      <c r="F45" s="158"/>
      <c r="G45" s="158"/>
      <c r="H45" s="158">
        <f>'実質公債費比率（分子）の構造'!M$49</f>
        <v>204</v>
      </c>
      <c r="I45" s="158"/>
      <c r="J45" s="158"/>
      <c r="K45" s="158">
        <f>'実質公債費比率（分子）の構造'!N$49</f>
        <v>189</v>
      </c>
      <c r="L45" s="158"/>
      <c r="M45" s="158"/>
      <c r="N45" s="158">
        <f>'実質公債費比率（分子）の構造'!O$49</f>
        <v>189</v>
      </c>
      <c r="O45" s="158"/>
      <c r="P45" s="158"/>
    </row>
    <row r="46" spans="1:16" x14ac:dyDescent="0.15">
      <c r="A46" s="158" t="s">
        <v>64</v>
      </c>
      <c r="B46" s="158">
        <f>'実質公債費比率（分子）の構造'!K$48</f>
        <v>1113</v>
      </c>
      <c r="C46" s="158"/>
      <c r="D46" s="158"/>
      <c r="E46" s="158">
        <f>'実質公債費比率（分子）の構造'!L$48</f>
        <v>1103</v>
      </c>
      <c r="F46" s="158"/>
      <c r="G46" s="158"/>
      <c r="H46" s="158">
        <f>'実質公債費比率（分子）の構造'!M$48</f>
        <v>1098</v>
      </c>
      <c r="I46" s="158"/>
      <c r="J46" s="158"/>
      <c r="K46" s="158">
        <f>'実質公債費比率（分子）の構造'!N$48</f>
        <v>1082</v>
      </c>
      <c r="L46" s="158"/>
      <c r="M46" s="158"/>
      <c r="N46" s="158">
        <f>'実質公債費比率（分子）の構造'!O$48</f>
        <v>1034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10612</v>
      </c>
      <c r="C49" s="158"/>
      <c r="D49" s="158"/>
      <c r="E49" s="158">
        <f>'実質公債費比率（分子）の構造'!L$45</f>
        <v>11085</v>
      </c>
      <c r="F49" s="158"/>
      <c r="G49" s="158"/>
      <c r="H49" s="158">
        <f>'実質公債費比率（分子）の構造'!M$45</f>
        <v>10996</v>
      </c>
      <c r="I49" s="158"/>
      <c r="J49" s="158"/>
      <c r="K49" s="158">
        <f>'実質公債費比率（分子）の構造'!N$45</f>
        <v>10793</v>
      </c>
      <c r="L49" s="158"/>
      <c r="M49" s="158"/>
      <c r="N49" s="158">
        <f>'実質公債費比率（分子）の構造'!O$45</f>
        <v>10457</v>
      </c>
      <c r="O49" s="158"/>
      <c r="P49" s="158"/>
    </row>
    <row r="50" spans="1:16" x14ac:dyDescent="0.15">
      <c r="A50" s="158" t="s">
        <v>67</v>
      </c>
      <c r="B50" s="158" t="e">
        <f>NA()</f>
        <v>#N/A</v>
      </c>
      <c r="C50" s="158">
        <f>IF(ISNUMBER('実質公債費比率（分子）の構造'!K$53),'実質公債費比率（分子）の構造'!K$53,NA())</f>
        <v>3640</v>
      </c>
      <c r="D50" s="158" t="e">
        <f>NA()</f>
        <v>#N/A</v>
      </c>
      <c r="E50" s="158" t="e">
        <f>NA()</f>
        <v>#N/A</v>
      </c>
      <c r="F50" s="158">
        <f>IF(ISNUMBER('実質公債費比率（分子）の構造'!L$53),'実質公債費比率（分子）の構造'!L$53,NA())</f>
        <v>4162</v>
      </c>
      <c r="G50" s="158" t="e">
        <f>NA()</f>
        <v>#N/A</v>
      </c>
      <c r="H50" s="158" t="e">
        <f>NA()</f>
        <v>#N/A</v>
      </c>
      <c r="I50" s="158">
        <f>IF(ISNUMBER('実質公債費比率（分子）の構造'!M$53),'実質公債費比率（分子）の構造'!M$53,NA())</f>
        <v>4259</v>
      </c>
      <c r="J50" s="158" t="e">
        <f>NA()</f>
        <v>#N/A</v>
      </c>
      <c r="K50" s="158" t="e">
        <f>NA()</f>
        <v>#N/A</v>
      </c>
      <c r="L50" s="158">
        <f>IF(ISNUMBER('実質公債費比率（分子）の構造'!N$53),'実質公債費比率（分子）の構造'!N$53,NA())</f>
        <v>4055</v>
      </c>
      <c r="M50" s="158" t="e">
        <f>NA()</f>
        <v>#N/A</v>
      </c>
      <c r="N50" s="158" t="e">
        <f>NA()</f>
        <v>#N/A</v>
      </c>
      <c r="O50" s="158">
        <f>IF(ISNUMBER('実質公債費比率（分子）の構造'!O$53),'実質公債費比率（分子）の構造'!O$53,NA())</f>
        <v>4025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57586</v>
      </c>
      <c r="E56" s="157"/>
      <c r="F56" s="157"/>
      <c r="G56" s="157">
        <f>'将来負担比率（分子）の構造'!J$52</f>
        <v>58165</v>
      </c>
      <c r="H56" s="157"/>
      <c r="I56" s="157"/>
      <c r="J56" s="157">
        <f>'将来負担比率（分子）の構造'!K$52</f>
        <v>55429</v>
      </c>
      <c r="K56" s="157"/>
      <c r="L56" s="157"/>
      <c r="M56" s="157">
        <f>'将来負担比率（分子）の構造'!L$52</f>
        <v>54012</v>
      </c>
      <c r="N56" s="157"/>
      <c r="O56" s="157"/>
      <c r="P56" s="157">
        <f>'将来負担比率（分子）の構造'!M$52</f>
        <v>54992</v>
      </c>
    </row>
    <row r="57" spans="1:16" x14ac:dyDescent="0.15">
      <c r="A57" s="157" t="s">
        <v>42</v>
      </c>
      <c r="B57" s="157"/>
      <c r="C57" s="157"/>
      <c r="D57" s="157">
        <f>'将来負担比率（分子）の構造'!I$51</f>
        <v>24705</v>
      </c>
      <c r="E57" s="157"/>
      <c r="F57" s="157"/>
      <c r="G57" s="157">
        <f>'将来負担比率（分子）の構造'!J$51</f>
        <v>23462</v>
      </c>
      <c r="H57" s="157"/>
      <c r="I57" s="157"/>
      <c r="J57" s="157">
        <f>'将来負担比率（分子）の構造'!K$51</f>
        <v>21102</v>
      </c>
      <c r="K57" s="157"/>
      <c r="L57" s="157"/>
      <c r="M57" s="157">
        <f>'将来負担比率（分子）の構造'!L$51</f>
        <v>19320</v>
      </c>
      <c r="N57" s="157"/>
      <c r="O57" s="157"/>
      <c r="P57" s="157">
        <f>'将来負担比率（分子）の構造'!M$51</f>
        <v>18969</v>
      </c>
    </row>
    <row r="58" spans="1:16" x14ac:dyDescent="0.15">
      <c r="A58" s="157" t="s">
        <v>41</v>
      </c>
      <c r="B58" s="157"/>
      <c r="C58" s="157"/>
      <c r="D58" s="157">
        <f>'将来負担比率（分子）の構造'!I$50</f>
        <v>10610</v>
      </c>
      <c r="E58" s="157"/>
      <c r="F58" s="157"/>
      <c r="G58" s="157">
        <f>'将来負担比率（分子）の構造'!J$50</f>
        <v>11548</v>
      </c>
      <c r="H58" s="157"/>
      <c r="I58" s="157"/>
      <c r="J58" s="157">
        <f>'将来負担比率（分子）の構造'!K$50</f>
        <v>11900</v>
      </c>
      <c r="K58" s="157"/>
      <c r="L58" s="157"/>
      <c r="M58" s="157">
        <f>'将来負担比率（分子）の構造'!L$50</f>
        <v>15433</v>
      </c>
      <c r="N58" s="157"/>
      <c r="O58" s="157"/>
      <c r="P58" s="157">
        <f>'将来負担比率（分子）の構造'!M$50</f>
        <v>13489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f>'将来負担比率（分子）の構造'!J$46</f>
        <v>9</v>
      </c>
      <c r="F61" s="157"/>
      <c r="G61" s="157"/>
      <c r="H61" s="157" t="str">
        <f>'将来負担比率（分子）の構造'!K$46</f>
        <v>-</v>
      </c>
      <c r="I61" s="157"/>
      <c r="J61" s="157"/>
      <c r="K61" s="157">
        <f>'将来負担比率（分子）の構造'!L$46</f>
        <v>2</v>
      </c>
      <c r="L61" s="157"/>
      <c r="M61" s="157"/>
      <c r="N61" s="157" t="str">
        <f>'将来負担比率（分子）の構造'!M$46</f>
        <v>-</v>
      </c>
      <c r="O61" s="157"/>
      <c r="P61" s="157"/>
    </row>
    <row r="62" spans="1:16" x14ac:dyDescent="0.15">
      <c r="A62" s="157" t="s">
        <v>35</v>
      </c>
      <c r="B62" s="157">
        <f>'将来負担比率（分子）の構造'!I$45</f>
        <v>14004</v>
      </c>
      <c r="C62" s="157"/>
      <c r="D62" s="157"/>
      <c r="E62" s="157">
        <f>'将来負担比率（分子）の構造'!J$45</f>
        <v>14057</v>
      </c>
      <c r="F62" s="157"/>
      <c r="G62" s="157"/>
      <c r="H62" s="157">
        <f>'将来負担比率（分子）の構造'!K$45</f>
        <v>14145</v>
      </c>
      <c r="I62" s="157"/>
      <c r="J62" s="157"/>
      <c r="K62" s="157">
        <f>'将来負担比率（分子）の構造'!L$45</f>
        <v>14893</v>
      </c>
      <c r="L62" s="157"/>
      <c r="M62" s="157"/>
      <c r="N62" s="157">
        <f>'将来負担比率（分子）の構造'!M$45</f>
        <v>14685</v>
      </c>
      <c r="O62" s="157"/>
      <c r="P62" s="157"/>
    </row>
    <row r="63" spans="1:16" x14ac:dyDescent="0.15">
      <c r="A63" s="157" t="s">
        <v>34</v>
      </c>
      <c r="B63" s="157">
        <f>'将来負担比率（分子）の構造'!I$44</f>
        <v>1113</v>
      </c>
      <c r="C63" s="157"/>
      <c r="D63" s="157"/>
      <c r="E63" s="157">
        <f>'将来負担比率（分子）の構造'!J$44</f>
        <v>1190</v>
      </c>
      <c r="F63" s="157"/>
      <c r="G63" s="157"/>
      <c r="H63" s="157">
        <f>'将来負担比率（分子）の構造'!K$44</f>
        <v>1291</v>
      </c>
      <c r="I63" s="157"/>
      <c r="J63" s="157"/>
      <c r="K63" s="157">
        <f>'将来負担比率（分子）の構造'!L$44</f>
        <v>1432</v>
      </c>
      <c r="L63" s="157"/>
      <c r="M63" s="157"/>
      <c r="N63" s="157">
        <f>'将来負担比率（分子）の構造'!M$44</f>
        <v>2572</v>
      </c>
      <c r="O63" s="157"/>
      <c r="P63" s="157"/>
    </row>
    <row r="64" spans="1:16" x14ac:dyDescent="0.15">
      <c r="A64" s="157" t="s">
        <v>33</v>
      </c>
      <c r="B64" s="157">
        <f>'将来負担比率（分子）の構造'!I$43</f>
        <v>11665</v>
      </c>
      <c r="C64" s="157"/>
      <c r="D64" s="157"/>
      <c r="E64" s="157">
        <f>'将来負担比率（分子）の構造'!J$43</f>
        <v>11193</v>
      </c>
      <c r="F64" s="157"/>
      <c r="G64" s="157"/>
      <c r="H64" s="157">
        <f>'将来負担比率（分子）の構造'!K$43</f>
        <v>11004</v>
      </c>
      <c r="I64" s="157"/>
      <c r="J64" s="157"/>
      <c r="K64" s="157">
        <f>'将来負担比率（分子）の構造'!L$43</f>
        <v>10981</v>
      </c>
      <c r="L64" s="157"/>
      <c r="M64" s="157"/>
      <c r="N64" s="157">
        <f>'将来負担比率（分子）の構造'!M$43</f>
        <v>11061</v>
      </c>
      <c r="O64" s="157"/>
      <c r="P64" s="157"/>
    </row>
    <row r="65" spans="1:16" x14ac:dyDescent="0.15">
      <c r="A65" s="157" t="s">
        <v>32</v>
      </c>
      <c r="B65" s="157">
        <f>'将来負担比率（分子）の構造'!I$42</f>
        <v>9446</v>
      </c>
      <c r="C65" s="157"/>
      <c r="D65" s="157"/>
      <c r="E65" s="157">
        <f>'将来負担比率（分子）の構造'!J$42</f>
        <v>9366</v>
      </c>
      <c r="F65" s="157"/>
      <c r="G65" s="157"/>
      <c r="H65" s="157">
        <f>'将来負担比率（分子）の構造'!K$42</f>
        <v>9893</v>
      </c>
      <c r="I65" s="157"/>
      <c r="J65" s="157"/>
      <c r="K65" s="157">
        <f>'将来負担比率（分子）の構造'!L$42</f>
        <v>8364</v>
      </c>
      <c r="L65" s="157"/>
      <c r="M65" s="157"/>
      <c r="N65" s="157">
        <f>'将来負担比率（分子）の構造'!M$42</f>
        <v>7084</v>
      </c>
      <c r="O65" s="157"/>
      <c r="P65" s="157"/>
    </row>
    <row r="66" spans="1:16" x14ac:dyDescent="0.15">
      <c r="A66" s="157" t="s">
        <v>31</v>
      </c>
      <c r="B66" s="157">
        <f>'将来負担比率（分子）の構造'!I$41</f>
        <v>98793</v>
      </c>
      <c r="C66" s="157"/>
      <c r="D66" s="157"/>
      <c r="E66" s="157">
        <f>'将来負担比率（分子）の構造'!J$41</f>
        <v>96991</v>
      </c>
      <c r="F66" s="157"/>
      <c r="G66" s="157"/>
      <c r="H66" s="157">
        <f>'将来負担比率（分子）の構造'!K$41</f>
        <v>91331</v>
      </c>
      <c r="I66" s="157"/>
      <c r="J66" s="157"/>
      <c r="K66" s="157">
        <f>'将来負担比率（分子）の構造'!L$41</f>
        <v>87072</v>
      </c>
      <c r="L66" s="157"/>
      <c r="M66" s="157"/>
      <c r="N66" s="157">
        <f>'将来負担比率（分子）の構造'!M$41</f>
        <v>83796</v>
      </c>
      <c r="O66" s="157"/>
      <c r="P66" s="157"/>
    </row>
    <row r="67" spans="1:16" x14ac:dyDescent="0.15">
      <c r="A67" s="157" t="s">
        <v>71</v>
      </c>
      <c r="B67" s="157" t="e">
        <f>NA()</f>
        <v>#N/A</v>
      </c>
      <c r="C67" s="157">
        <f>IF(ISNUMBER('将来負担比率（分子）の構造'!I$53), IF('将来負担比率（分子）の構造'!I$53 &lt; 0, 0, '将来負担比率（分子）の構造'!I$53), NA())</f>
        <v>42121</v>
      </c>
      <c r="D67" s="157" t="e">
        <f>NA()</f>
        <v>#N/A</v>
      </c>
      <c r="E67" s="157" t="e">
        <f>NA()</f>
        <v>#N/A</v>
      </c>
      <c r="F67" s="157">
        <f>IF(ISNUMBER('将来負担比率（分子）の構造'!J$53), IF('将来負担比率（分子）の構造'!J$53 &lt; 0, 0, '将来負担比率（分子）の構造'!J$53), NA())</f>
        <v>39631</v>
      </c>
      <c r="G67" s="157" t="e">
        <f>NA()</f>
        <v>#N/A</v>
      </c>
      <c r="H67" s="157" t="e">
        <f>NA()</f>
        <v>#N/A</v>
      </c>
      <c r="I67" s="157">
        <f>IF(ISNUMBER('将来負担比率（分子）の構造'!K$53), IF('将来負担比率（分子）の構造'!K$53 &lt; 0, 0, '将来負担比率（分子）の構造'!K$53), NA())</f>
        <v>39235</v>
      </c>
      <c r="J67" s="157" t="e">
        <f>NA()</f>
        <v>#N/A</v>
      </c>
      <c r="K67" s="157" t="e">
        <f>NA()</f>
        <v>#N/A</v>
      </c>
      <c r="L67" s="157">
        <f>IF(ISNUMBER('将来負担比率（分子）の構造'!L$53), IF('将来負担比率（分子）の構造'!L$53 &lt; 0, 0, '将来負担比率（分子）の構造'!L$53), NA())</f>
        <v>33979</v>
      </c>
      <c r="M67" s="157" t="e">
        <f>NA()</f>
        <v>#N/A</v>
      </c>
      <c r="N67" s="157" t="e">
        <f>NA()</f>
        <v>#N/A</v>
      </c>
      <c r="O67" s="157">
        <f>IF(ISNUMBER('将来負担比率（分子）の構造'!M$53), IF('将来負担比率（分子）の構造'!M$53 &lt; 0, 0, '将来負担比率（分子）の構造'!M$53), NA())</f>
        <v>31747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4395</v>
      </c>
      <c r="C72" s="161">
        <f>基金残高に係る経年分析!G55</f>
        <v>7709</v>
      </c>
      <c r="D72" s="161">
        <f>基金残高に係る経年分析!H55</f>
        <v>5330</v>
      </c>
    </row>
    <row r="73" spans="1:16" x14ac:dyDescent="0.15">
      <c r="A73" s="160" t="s">
        <v>74</v>
      </c>
      <c r="B73" s="161">
        <f>基金残高に係る経年分析!F56</f>
        <v>400</v>
      </c>
      <c r="C73" s="161">
        <f>基金残高に係る経年分析!G56</f>
        <v>642</v>
      </c>
      <c r="D73" s="161">
        <f>基金残高に係る経年分析!H56</f>
        <v>840</v>
      </c>
    </row>
    <row r="74" spans="1:16" x14ac:dyDescent="0.15">
      <c r="A74" s="160" t="s">
        <v>75</v>
      </c>
      <c r="B74" s="161">
        <f>基金残高に係る経年分析!F57</f>
        <v>3614</v>
      </c>
      <c r="C74" s="161">
        <f>基金残高に係る経年分析!G57</f>
        <v>3862</v>
      </c>
      <c r="D74" s="161">
        <f>基金残高に係る経年分析!H57</f>
        <v>4119</v>
      </c>
    </row>
  </sheetData>
  <sheetProtection algorithmName="SHA-512" hashValue="UZ2SMjrIBj/jt71Db2sb/3T5D15koCBV1bk/WumWQ5tqUixMtTBeCxe2FoQdQA9yd7dPvye449nwnVQr1m2nZA==" saltValue="9RMpL4zY36KxaAbKSMeG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59303978</v>
      </c>
      <c r="S5" s="600"/>
      <c r="T5" s="600"/>
      <c r="U5" s="600"/>
      <c r="V5" s="600"/>
      <c r="W5" s="600"/>
      <c r="X5" s="600"/>
      <c r="Y5" s="601"/>
      <c r="Z5" s="602">
        <v>43.3</v>
      </c>
      <c r="AA5" s="602"/>
      <c r="AB5" s="602"/>
      <c r="AC5" s="602"/>
      <c r="AD5" s="603">
        <v>54929562</v>
      </c>
      <c r="AE5" s="603"/>
      <c r="AF5" s="603"/>
      <c r="AG5" s="603"/>
      <c r="AH5" s="603"/>
      <c r="AI5" s="603"/>
      <c r="AJ5" s="603"/>
      <c r="AK5" s="603"/>
      <c r="AL5" s="604">
        <v>74.599999999999994</v>
      </c>
      <c r="AM5" s="605"/>
      <c r="AN5" s="605"/>
      <c r="AO5" s="606"/>
      <c r="AP5" s="596" t="s">
        <v>216</v>
      </c>
      <c r="AQ5" s="597"/>
      <c r="AR5" s="597"/>
      <c r="AS5" s="597"/>
      <c r="AT5" s="597"/>
      <c r="AU5" s="597"/>
      <c r="AV5" s="597"/>
      <c r="AW5" s="597"/>
      <c r="AX5" s="597"/>
      <c r="AY5" s="597"/>
      <c r="AZ5" s="597"/>
      <c r="BA5" s="597"/>
      <c r="BB5" s="597"/>
      <c r="BC5" s="597"/>
      <c r="BD5" s="597"/>
      <c r="BE5" s="597"/>
      <c r="BF5" s="598"/>
      <c r="BG5" s="610">
        <v>53197542</v>
      </c>
      <c r="BH5" s="611"/>
      <c r="BI5" s="611"/>
      <c r="BJ5" s="611"/>
      <c r="BK5" s="611"/>
      <c r="BL5" s="611"/>
      <c r="BM5" s="611"/>
      <c r="BN5" s="612"/>
      <c r="BO5" s="613">
        <v>89.7</v>
      </c>
      <c r="BP5" s="613"/>
      <c r="BQ5" s="613"/>
      <c r="BR5" s="613"/>
      <c r="BS5" s="614">
        <v>841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766609</v>
      </c>
      <c r="S6" s="611"/>
      <c r="T6" s="611"/>
      <c r="U6" s="611"/>
      <c r="V6" s="611"/>
      <c r="W6" s="611"/>
      <c r="X6" s="611"/>
      <c r="Y6" s="612"/>
      <c r="Z6" s="613">
        <v>0.6</v>
      </c>
      <c r="AA6" s="613"/>
      <c r="AB6" s="613"/>
      <c r="AC6" s="613"/>
      <c r="AD6" s="614">
        <v>766609</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53197542</v>
      </c>
      <c r="BH6" s="611"/>
      <c r="BI6" s="611"/>
      <c r="BJ6" s="611"/>
      <c r="BK6" s="611"/>
      <c r="BL6" s="611"/>
      <c r="BM6" s="611"/>
      <c r="BN6" s="612"/>
      <c r="BO6" s="613">
        <v>89.7</v>
      </c>
      <c r="BP6" s="613"/>
      <c r="BQ6" s="613"/>
      <c r="BR6" s="613"/>
      <c r="BS6" s="614">
        <v>841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615310</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615310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25420</v>
      </c>
      <c r="S7" s="611"/>
      <c r="T7" s="611"/>
      <c r="U7" s="611"/>
      <c r="V7" s="611"/>
      <c r="W7" s="611"/>
      <c r="X7" s="611"/>
      <c r="Y7" s="612"/>
      <c r="Z7" s="613">
        <v>0</v>
      </c>
      <c r="AA7" s="613"/>
      <c r="AB7" s="613"/>
      <c r="AC7" s="613"/>
      <c r="AD7" s="614">
        <v>25420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26160188</v>
      </c>
      <c r="BH7" s="611"/>
      <c r="BI7" s="611"/>
      <c r="BJ7" s="611"/>
      <c r="BK7" s="611"/>
      <c r="BL7" s="611"/>
      <c r="BM7" s="611"/>
      <c r="BN7" s="612"/>
      <c r="BO7" s="613">
        <v>44.1</v>
      </c>
      <c r="BP7" s="613"/>
      <c r="BQ7" s="613"/>
      <c r="BR7" s="613"/>
      <c r="BS7" s="614">
        <v>841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12069763</v>
      </c>
      <c r="CS7" s="611"/>
      <c r="CT7" s="611"/>
      <c r="CU7" s="611"/>
      <c r="CV7" s="611"/>
      <c r="CW7" s="611"/>
      <c r="CX7" s="611"/>
      <c r="CY7" s="612"/>
      <c r="CZ7" s="613">
        <v>9.3000000000000007</v>
      </c>
      <c r="DA7" s="613"/>
      <c r="DB7" s="613"/>
      <c r="DC7" s="613"/>
      <c r="DD7" s="619">
        <v>579218</v>
      </c>
      <c r="DE7" s="611"/>
      <c r="DF7" s="611"/>
      <c r="DG7" s="611"/>
      <c r="DH7" s="611"/>
      <c r="DI7" s="611"/>
      <c r="DJ7" s="611"/>
      <c r="DK7" s="611"/>
      <c r="DL7" s="611"/>
      <c r="DM7" s="611"/>
      <c r="DN7" s="611"/>
      <c r="DO7" s="611"/>
      <c r="DP7" s="612"/>
      <c r="DQ7" s="619">
        <v>9734165</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484065</v>
      </c>
      <c r="S8" s="611"/>
      <c r="T8" s="611"/>
      <c r="U8" s="611"/>
      <c r="V8" s="611"/>
      <c r="W8" s="611"/>
      <c r="X8" s="611"/>
      <c r="Y8" s="612"/>
      <c r="Z8" s="613">
        <v>0.4</v>
      </c>
      <c r="AA8" s="613"/>
      <c r="AB8" s="613"/>
      <c r="AC8" s="613"/>
      <c r="AD8" s="614">
        <v>484065</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571628</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62638290</v>
      </c>
      <c r="CS8" s="611"/>
      <c r="CT8" s="611"/>
      <c r="CU8" s="611"/>
      <c r="CV8" s="611"/>
      <c r="CW8" s="611"/>
      <c r="CX8" s="611"/>
      <c r="CY8" s="612"/>
      <c r="CZ8" s="613">
        <v>48</v>
      </c>
      <c r="DA8" s="613"/>
      <c r="DB8" s="613"/>
      <c r="DC8" s="613"/>
      <c r="DD8" s="619">
        <v>170200</v>
      </c>
      <c r="DE8" s="611"/>
      <c r="DF8" s="611"/>
      <c r="DG8" s="611"/>
      <c r="DH8" s="611"/>
      <c r="DI8" s="611"/>
      <c r="DJ8" s="611"/>
      <c r="DK8" s="611"/>
      <c r="DL8" s="611"/>
      <c r="DM8" s="611"/>
      <c r="DN8" s="611"/>
      <c r="DO8" s="611"/>
      <c r="DP8" s="612"/>
      <c r="DQ8" s="619">
        <v>33551261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695195</v>
      </c>
      <c r="S9" s="611"/>
      <c r="T9" s="611"/>
      <c r="U9" s="611"/>
      <c r="V9" s="611"/>
      <c r="W9" s="611"/>
      <c r="X9" s="611"/>
      <c r="Y9" s="612"/>
      <c r="Z9" s="613">
        <v>0.5</v>
      </c>
      <c r="AA9" s="613"/>
      <c r="AB9" s="613"/>
      <c r="AC9" s="613"/>
      <c r="AD9" s="614">
        <v>695195</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21479272</v>
      </c>
      <c r="BH9" s="611"/>
      <c r="BI9" s="611"/>
      <c r="BJ9" s="611"/>
      <c r="BK9" s="611"/>
      <c r="BL9" s="611"/>
      <c r="BM9" s="611"/>
      <c r="BN9" s="612"/>
      <c r="BO9" s="613">
        <v>36.200000000000003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11265162</v>
      </c>
      <c r="CS9" s="611"/>
      <c r="CT9" s="611"/>
      <c r="CU9" s="611"/>
      <c r="CV9" s="611"/>
      <c r="CW9" s="611"/>
      <c r="CX9" s="611"/>
      <c r="CY9" s="612"/>
      <c r="CZ9" s="613">
        <v>8.6</v>
      </c>
      <c r="DA9" s="613"/>
      <c r="DB9" s="613"/>
      <c r="DC9" s="613"/>
      <c r="DD9" s="619">
        <v>927524</v>
      </c>
      <c r="DE9" s="611"/>
      <c r="DF9" s="611"/>
      <c r="DG9" s="611"/>
      <c r="DH9" s="611"/>
      <c r="DI9" s="611"/>
      <c r="DJ9" s="611"/>
      <c r="DK9" s="611"/>
      <c r="DL9" s="611"/>
      <c r="DM9" s="611"/>
      <c r="DN9" s="611"/>
      <c r="DO9" s="611"/>
      <c r="DP9" s="612"/>
      <c r="DQ9" s="619">
        <v>9173145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1058773</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152535</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145042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8721338</v>
      </c>
      <c r="S11" s="611"/>
      <c r="T11" s="611"/>
      <c r="U11" s="611"/>
      <c r="V11" s="611"/>
      <c r="W11" s="611"/>
      <c r="X11" s="611"/>
      <c r="Y11" s="612"/>
      <c r="Z11" s="615">
        <v>6.4</v>
      </c>
      <c r="AA11" s="616"/>
      <c r="AB11" s="616"/>
      <c r="AC11" s="622"/>
      <c r="AD11" s="619">
        <v>8721338</v>
      </c>
      <c r="AE11" s="611"/>
      <c r="AF11" s="611"/>
      <c r="AG11" s="611"/>
      <c r="AH11" s="611"/>
      <c r="AI11" s="611"/>
      <c r="AJ11" s="611"/>
      <c r="AK11" s="612"/>
      <c r="AL11" s="615">
        <v>11.8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3050515</v>
      </c>
      <c r="BH11" s="611"/>
      <c r="BI11" s="611"/>
      <c r="BJ11" s="611"/>
      <c r="BK11" s="611"/>
      <c r="BL11" s="611"/>
      <c r="BM11" s="611"/>
      <c r="BN11" s="612"/>
      <c r="BO11" s="613">
        <v>5.0999999999999996</v>
      </c>
      <c r="BP11" s="613"/>
      <c r="BQ11" s="613"/>
      <c r="BR11" s="613"/>
      <c r="BS11" s="614">
        <v>841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788053</v>
      </c>
      <c r="CS11" s="611"/>
      <c r="CT11" s="611"/>
      <c r="CU11" s="611"/>
      <c r="CV11" s="611"/>
      <c r="CW11" s="611"/>
      <c r="CX11" s="611"/>
      <c r="CY11" s="612"/>
      <c r="CZ11" s="613">
        <v>0.6</v>
      </c>
      <c r="DA11" s="613"/>
      <c r="DB11" s="613"/>
      <c r="DC11" s="613"/>
      <c r="DD11" s="619">
        <v>80849</v>
      </c>
      <c r="DE11" s="611"/>
      <c r="DF11" s="611"/>
      <c r="DG11" s="611"/>
      <c r="DH11" s="611"/>
      <c r="DI11" s="611"/>
      <c r="DJ11" s="611"/>
      <c r="DK11" s="611"/>
      <c r="DL11" s="611"/>
      <c r="DM11" s="611"/>
      <c r="DN11" s="611"/>
      <c r="DO11" s="611"/>
      <c r="DP11" s="612"/>
      <c r="DQ11" s="619">
        <v>646006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57898</v>
      </c>
      <c r="S12" s="611"/>
      <c r="T12" s="611"/>
      <c r="U12" s="611"/>
      <c r="V12" s="611"/>
      <c r="W12" s="611"/>
      <c r="X12" s="611"/>
      <c r="Y12" s="612"/>
      <c r="Z12" s="613">
        <v>0</v>
      </c>
      <c r="AA12" s="613"/>
      <c r="AB12" s="613"/>
      <c r="AC12" s="613"/>
      <c r="AD12" s="614">
        <v>57898</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24004981</v>
      </c>
      <c r="BH12" s="611"/>
      <c r="BI12" s="611"/>
      <c r="BJ12" s="611"/>
      <c r="BK12" s="611"/>
      <c r="BL12" s="611"/>
      <c r="BM12" s="611"/>
      <c r="BN12" s="612"/>
      <c r="BO12" s="613">
        <v>40.5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1098744</v>
      </c>
      <c r="CS12" s="611"/>
      <c r="CT12" s="611"/>
      <c r="CU12" s="611"/>
      <c r="CV12" s="611"/>
      <c r="CW12" s="611"/>
      <c r="CX12" s="611"/>
      <c r="CY12" s="612"/>
      <c r="CZ12" s="613">
        <v>0.8</v>
      </c>
      <c r="DA12" s="613"/>
      <c r="DB12" s="613"/>
      <c r="DC12" s="613"/>
      <c r="DD12" s="619">
        <v>153196</v>
      </c>
      <c r="DE12" s="611"/>
      <c r="DF12" s="611"/>
      <c r="DG12" s="611"/>
      <c r="DH12" s="611"/>
      <c r="DI12" s="611"/>
      <c r="DJ12" s="611"/>
      <c r="DK12" s="611"/>
      <c r="DL12" s="611"/>
      <c r="DM12" s="611"/>
      <c r="DN12" s="611"/>
      <c r="DO12" s="611"/>
      <c r="DP12" s="612"/>
      <c r="DQ12" s="619">
        <v>764644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23932021</v>
      </c>
      <c r="BH13" s="611"/>
      <c r="BI13" s="611"/>
      <c r="BJ13" s="611"/>
      <c r="BK13" s="611"/>
      <c r="BL13" s="611"/>
      <c r="BM13" s="611"/>
      <c r="BN13" s="612"/>
      <c r="BO13" s="613">
        <v>40.4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9932682</v>
      </c>
      <c r="CS13" s="611"/>
      <c r="CT13" s="611"/>
      <c r="CU13" s="611"/>
      <c r="CV13" s="611"/>
      <c r="CW13" s="611"/>
      <c r="CX13" s="611"/>
      <c r="CY13" s="612"/>
      <c r="CZ13" s="613">
        <v>7.6</v>
      </c>
      <c r="DA13" s="613"/>
      <c r="DB13" s="613"/>
      <c r="DC13" s="613"/>
      <c r="DD13" s="619">
        <v>3691013</v>
      </c>
      <c r="DE13" s="611"/>
      <c r="DF13" s="611"/>
      <c r="DG13" s="611"/>
      <c r="DH13" s="611"/>
      <c r="DI13" s="611"/>
      <c r="DJ13" s="611"/>
      <c r="DK13" s="611"/>
      <c r="DL13" s="611"/>
      <c r="DM13" s="611"/>
      <c r="DN13" s="611"/>
      <c r="DO13" s="611"/>
      <c r="DP13" s="612"/>
      <c r="DQ13" s="619">
        <v>6193055</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784704</v>
      </c>
      <c r="BH14" s="611"/>
      <c r="BI14" s="611"/>
      <c r="BJ14" s="611"/>
      <c r="BK14" s="611"/>
      <c r="BL14" s="611"/>
      <c r="BM14" s="611"/>
      <c r="BN14" s="612"/>
      <c r="BO14" s="613">
        <v>1.3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4989640</v>
      </c>
      <c r="CS14" s="611"/>
      <c r="CT14" s="611"/>
      <c r="CU14" s="611"/>
      <c r="CV14" s="611"/>
      <c r="CW14" s="611"/>
      <c r="CX14" s="611"/>
      <c r="CY14" s="612"/>
      <c r="CZ14" s="613">
        <v>3.8</v>
      </c>
      <c r="DA14" s="613"/>
      <c r="DB14" s="613"/>
      <c r="DC14" s="613"/>
      <c r="DD14" s="619">
        <v>24888</v>
      </c>
      <c r="DE14" s="611"/>
      <c r="DF14" s="611"/>
      <c r="DG14" s="611"/>
      <c r="DH14" s="611"/>
      <c r="DI14" s="611"/>
      <c r="DJ14" s="611"/>
      <c r="DK14" s="611"/>
      <c r="DL14" s="611"/>
      <c r="DM14" s="611"/>
      <c r="DN14" s="611"/>
      <c r="DO14" s="611"/>
      <c r="DP14" s="612"/>
      <c r="DQ14" s="619">
        <v>4974324</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164324</v>
      </c>
      <c r="S15" s="611"/>
      <c r="T15" s="611"/>
      <c r="U15" s="611"/>
      <c r="V15" s="611"/>
      <c r="W15" s="611"/>
      <c r="X15" s="611"/>
      <c r="Y15" s="612"/>
      <c r="Z15" s="613">
        <v>0.1</v>
      </c>
      <c r="AA15" s="613"/>
      <c r="AB15" s="613"/>
      <c r="AC15" s="613"/>
      <c r="AD15" s="614">
        <v>164324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2247669</v>
      </c>
      <c r="BH15" s="611"/>
      <c r="BI15" s="611"/>
      <c r="BJ15" s="611"/>
      <c r="BK15" s="611"/>
      <c r="BL15" s="611"/>
      <c r="BM15" s="611"/>
      <c r="BN15" s="612"/>
      <c r="BO15" s="613">
        <v>3.8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16443736</v>
      </c>
      <c r="CS15" s="611"/>
      <c r="CT15" s="611"/>
      <c r="CU15" s="611"/>
      <c r="CV15" s="611"/>
      <c r="CW15" s="611"/>
      <c r="CX15" s="611"/>
      <c r="CY15" s="612"/>
      <c r="CZ15" s="613">
        <v>12.6</v>
      </c>
      <c r="DA15" s="613"/>
      <c r="DB15" s="613"/>
      <c r="DC15" s="613"/>
      <c r="DD15" s="619">
        <v>3155346</v>
      </c>
      <c r="DE15" s="611"/>
      <c r="DF15" s="611"/>
      <c r="DG15" s="611"/>
      <c r="DH15" s="611"/>
      <c r="DI15" s="611"/>
      <c r="DJ15" s="611"/>
      <c r="DK15" s="611"/>
      <c r="DL15" s="611"/>
      <c r="DM15" s="611"/>
      <c r="DN15" s="611"/>
      <c r="DO15" s="611"/>
      <c r="DP15" s="612"/>
      <c r="DQ15" s="619">
        <v>9559328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747407</v>
      </c>
      <c r="S16" s="611"/>
      <c r="T16" s="611"/>
      <c r="U16" s="611"/>
      <c r="V16" s="611"/>
      <c r="W16" s="611"/>
      <c r="X16" s="611"/>
      <c r="Y16" s="612"/>
      <c r="Z16" s="613">
        <v>0.5</v>
      </c>
      <c r="AA16" s="613"/>
      <c r="AB16" s="613"/>
      <c r="AC16" s="613"/>
      <c r="AD16" s="614">
        <v>747407</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2062719</v>
      </c>
      <c r="S17" s="611"/>
      <c r="T17" s="611"/>
      <c r="U17" s="611"/>
      <c r="V17" s="611"/>
      <c r="W17" s="611"/>
      <c r="X17" s="611"/>
      <c r="Y17" s="612"/>
      <c r="Z17" s="613">
        <v>1.5</v>
      </c>
      <c r="AA17" s="613"/>
      <c r="AB17" s="613"/>
      <c r="AC17" s="613"/>
      <c r="AD17" s="614">
        <v>2062719</v>
      </c>
      <c r="AE17" s="614"/>
      <c r="AF17" s="614"/>
      <c r="AG17" s="614"/>
      <c r="AH17" s="614"/>
      <c r="AI17" s="614"/>
      <c r="AJ17" s="614"/>
      <c r="AK17" s="614"/>
      <c r="AL17" s="615">
        <v>2.8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10413250</v>
      </c>
      <c r="CS17" s="611"/>
      <c r="CT17" s="611"/>
      <c r="CU17" s="611"/>
      <c r="CV17" s="611"/>
      <c r="CW17" s="611"/>
      <c r="CX17" s="611"/>
      <c r="CY17" s="612"/>
      <c r="CZ17" s="613">
        <v>8</v>
      </c>
      <c r="DA17" s="613"/>
      <c r="DB17" s="613"/>
      <c r="DC17" s="613"/>
      <c r="DD17" s="619" t="s">
        <v>122</v>
      </c>
      <c r="DE17" s="611"/>
      <c r="DF17" s="611"/>
      <c r="DG17" s="611"/>
      <c r="DH17" s="611"/>
      <c r="DI17" s="611"/>
      <c r="DJ17" s="611"/>
      <c r="DK17" s="611"/>
      <c r="DL17" s="611"/>
      <c r="DM17" s="611"/>
      <c r="DN17" s="611"/>
      <c r="DO17" s="611"/>
      <c r="DP17" s="612"/>
      <c r="DQ17" s="619">
        <v>10413250</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404158</v>
      </c>
      <c r="S18" s="611"/>
      <c r="T18" s="611"/>
      <c r="U18" s="611"/>
      <c r="V18" s="611"/>
      <c r="W18" s="611"/>
      <c r="X18" s="611"/>
      <c r="Y18" s="612"/>
      <c r="Z18" s="613">
        <v>0.3</v>
      </c>
      <c r="AA18" s="613"/>
      <c r="AB18" s="613"/>
      <c r="AC18" s="613"/>
      <c r="AD18" s="614">
        <v>404158</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1641160</v>
      </c>
      <c r="S19" s="611"/>
      <c r="T19" s="611"/>
      <c r="U19" s="611"/>
      <c r="V19" s="611"/>
      <c r="W19" s="611"/>
      <c r="X19" s="611"/>
      <c r="Y19" s="612"/>
      <c r="Z19" s="613">
        <v>1.2</v>
      </c>
      <c r="AA19" s="613"/>
      <c r="AB19" s="613"/>
      <c r="AC19" s="613"/>
      <c r="AD19" s="614">
        <v>1641160</v>
      </c>
      <c r="AE19" s="614"/>
      <c r="AF19" s="614"/>
      <c r="AG19" s="614"/>
      <c r="AH19" s="614"/>
      <c r="AI19" s="614"/>
      <c r="AJ19" s="614"/>
      <c r="AK19" s="614"/>
      <c r="AL19" s="615">
        <v>2.2000000000000002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6106436</v>
      </c>
      <c r="BH19" s="611"/>
      <c r="BI19" s="611"/>
      <c r="BJ19" s="611"/>
      <c r="BK19" s="611"/>
      <c r="BL19" s="611"/>
      <c r="BM19" s="611"/>
      <c r="BN19" s="612"/>
      <c r="BO19" s="613">
        <v>10.3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17401</v>
      </c>
      <c r="S20" s="611"/>
      <c r="T20" s="611"/>
      <c r="U20" s="611"/>
      <c r="V20" s="611"/>
      <c r="W20" s="611"/>
      <c r="X20" s="611"/>
      <c r="Y20" s="612"/>
      <c r="Z20" s="613">
        <v>0</v>
      </c>
      <c r="AA20" s="613"/>
      <c r="AB20" s="613"/>
      <c r="AC20" s="613"/>
      <c r="AD20" s="614">
        <v>17401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6106436</v>
      </c>
      <c r="BH20" s="611"/>
      <c r="BI20" s="611"/>
      <c r="BJ20" s="611"/>
      <c r="BK20" s="611"/>
      <c r="BL20" s="611"/>
      <c r="BM20" s="611"/>
      <c r="BN20" s="612"/>
      <c r="BO20" s="613">
        <v>10.3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130407165</v>
      </c>
      <c r="CS20" s="611"/>
      <c r="CT20" s="611"/>
      <c r="CU20" s="611"/>
      <c r="CV20" s="611"/>
      <c r="CW20" s="611"/>
      <c r="CX20" s="611"/>
      <c r="CY20" s="612"/>
      <c r="CZ20" s="613">
        <v>100</v>
      </c>
      <c r="DA20" s="613"/>
      <c r="DB20" s="613"/>
      <c r="DC20" s="613"/>
      <c r="DD20" s="619">
        <v>8782234</v>
      </c>
      <c r="DE20" s="611"/>
      <c r="DF20" s="611"/>
      <c r="DG20" s="611"/>
      <c r="DH20" s="611"/>
      <c r="DI20" s="611"/>
      <c r="DJ20" s="611"/>
      <c r="DK20" s="611"/>
      <c r="DL20" s="611"/>
      <c r="DM20" s="611"/>
      <c r="DN20" s="611"/>
      <c r="DO20" s="611"/>
      <c r="DP20" s="612"/>
      <c r="DQ20" s="619">
        <v>85769530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4746314</v>
      </c>
      <c r="S21" s="611"/>
      <c r="T21" s="611"/>
      <c r="U21" s="611"/>
      <c r="V21" s="611"/>
      <c r="W21" s="611"/>
      <c r="X21" s="611"/>
      <c r="Y21" s="612"/>
      <c r="Z21" s="613">
        <v>3.5</v>
      </c>
      <c r="AA21" s="613"/>
      <c r="AB21" s="613"/>
      <c r="AC21" s="613"/>
      <c r="AD21" s="614">
        <v>4391269</v>
      </c>
      <c r="AE21" s="614"/>
      <c r="AF21" s="614"/>
      <c r="AG21" s="614"/>
      <c r="AH21" s="614"/>
      <c r="AI21" s="614"/>
      <c r="AJ21" s="614"/>
      <c r="AK21" s="614"/>
      <c r="AL21" s="615">
        <v>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632</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4391269</v>
      </c>
      <c r="S22" s="611"/>
      <c r="T22" s="611"/>
      <c r="U22" s="611"/>
      <c r="V22" s="611"/>
      <c r="W22" s="611"/>
      <c r="X22" s="611"/>
      <c r="Y22" s="612"/>
      <c r="Z22" s="613">
        <v>3.2</v>
      </c>
      <c r="AA22" s="613"/>
      <c r="AB22" s="613"/>
      <c r="AC22" s="613"/>
      <c r="AD22" s="614">
        <v>4391269</v>
      </c>
      <c r="AE22" s="614"/>
      <c r="AF22" s="614"/>
      <c r="AG22" s="614"/>
      <c r="AH22" s="614"/>
      <c r="AI22" s="614"/>
      <c r="AJ22" s="614"/>
      <c r="AK22" s="614"/>
      <c r="AL22" s="615">
        <v>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1731388</v>
      </c>
      <c r="BH22" s="611"/>
      <c r="BI22" s="611"/>
      <c r="BJ22" s="611"/>
      <c r="BK22" s="611"/>
      <c r="BL22" s="611"/>
      <c r="BM22" s="611"/>
      <c r="BN22" s="612"/>
      <c r="BO22" s="613">
        <v>2.9</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354873</v>
      </c>
      <c r="S23" s="611"/>
      <c r="T23" s="611"/>
      <c r="U23" s="611"/>
      <c r="V23" s="611"/>
      <c r="W23" s="611"/>
      <c r="X23" s="611"/>
      <c r="Y23" s="612"/>
      <c r="Z23" s="613">
        <v>0.3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4374416</v>
      </c>
      <c r="BH23" s="611"/>
      <c r="BI23" s="611"/>
      <c r="BJ23" s="611"/>
      <c r="BK23" s="611"/>
      <c r="BL23" s="611"/>
      <c r="BM23" s="611"/>
      <c r="BN23" s="612"/>
      <c r="BO23" s="613">
        <v>7.4</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172</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76883253</v>
      </c>
      <c r="CS24" s="600"/>
      <c r="CT24" s="600"/>
      <c r="CU24" s="600"/>
      <c r="CV24" s="600"/>
      <c r="CW24" s="600"/>
      <c r="CX24" s="600"/>
      <c r="CY24" s="601"/>
      <c r="CZ24" s="604">
        <v>59</v>
      </c>
      <c r="DA24" s="605"/>
      <c r="DB24" s="605"/>
      <c r="DC24" s="621"/>
      <c r="DD24" s="644">
        <v>47553371</v>
      </c>
      <c r="DE24" s="600"/>
      <c r="DF24" s="600"/>
      <c r="DG24" s="600"/>
      <c r="DH24" s="600"/>
      <c r="DI24" s="600"/>
      <c r="DJ24" s="600"/>
      <c r="DK24" s="601"/>
      <c r="DL24" s="644">
        <v>41729092</v>
      </c>
      <c r="DM24" s="600"/>
      <c r="DN24" s="600"/>
      <c r="DO24" s="600"/>
      <c r="DP24" s="600"/>
      <c r="DQ24" s="600"/>
      <c r="DR24" s="600"/>
      <c r="DS24" s="600"/>
      <c r="DT24" s="600"/>
      <c r="DU24" s="600"/>
      <c r="DV24" s="601"/>
      <c r="DW24" s="604">
        <v>56.4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77775267</v>
      </c>
      <c r="S25" s="611"/>
      <c r="T25" s="611"/>
      <c r="U25" s="611"/>
      <c r="V25" s="611"/>
      <c r="W25" s="611"/>
      <c r="X25" s="611"/>
      <c r="Y25" s="612"/>
      <c r="Z25" s="613">
        <v>56.8</v>
      </c>
      <c r="AA25" s="613"/>
      <c r="AB25" s="613"/>
      <c r="AC25" s="613"/>
      <c r="AD25" s="614">
        <v>73045806</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22805710</v>
      </c>
      <c r="CS25" s="640"/>
      <c r="CT25" s="640"/>
      <c r="CU25" s="640"/>
      <c r="CV25" s="640"/>
      <c r="CW25" s="640"/>
      <c r="CX25" s="640"/>
      <c r="CY25" s="641"/>
      <c r="CZ25" s="615">
        <v>17.5</v>
      </c>
      <c r="DA25" s="642"/>
      <c r="DB25" s="642"/>
      <c r="DC25" s="645"/>
      <c r="DD25" s="619">
        <v>20521987</v>
      </c>
      <c r="DE25" s="640"/>
      <c r="DF25" s="640"/>
      <c r="DG25" s="640"/>
      <c r="DH25" s="640"/>
      <c r="DI25" s="640"/>
      <c r="DJ25" s="640"/>
      <c r="DK25" s="641"/>
      <c r="DL25" s="619">
        <v>18988960</v>
      </c>
      <c r="DM25" s="640"/>
      <c r="DN25" s="640"/>
      <c r="DO25" s="640"/>
      <c r="DP25" s="640"/>
      <c r="DQ25" s="640"/>
      <c r="DR25" s="640"/>
      <c r="DS25" s="640"/>
      <c r="DT25" s="640"/>
      <c r="DU25" s="640"/>
      <c r="DV25" s="641"/>
      <c r="DW25" s="615">
        <v>25.7</v>
      </c>
      <c r="DX25" s="642"/>
      <c r="DY25" s="642"/>
      <c r="DZ25" s="642"/>
      <c r="EA25" s="642"/>
      <c r="EB25" s="642"/>
      <c r="EC25" s="643"/>
    </row>
    <row r="26" spans="2:133" ht="11.25" customHeight="1" x14ac:dyDescent="0.15">
      <c r="B26" s="607" t="s">
        <v>283</v>
      </c>
      <c r="C26" s="608"/>
      <c r="D26" s="608"/>
      <c r="E26" s="608"/>
      <c r="F26" s="608"/>
      <c r="G26" s="608"/>
      <c r="H26" s="608"/>
      <c r="I26" s="608"/>
      <c r="J26" s="608"/>
      <c r="K26" s="608"/>
      <c r="L26" s="608"/>
      <c r="M26" s="608"/>
      <c r="N26" s="608"/>
      <c r="O26" s="608"/>
      <c r="P26" s="608"/>
      <c r="Q26" s="609"/>
      <c r="R26" s="610">
        <v>33973</v>
      </c>
      <c r="S26" s="611"/>
      <c r="T26" s="611"/>
      <c r="U26" s="611"/>
      <c r="V26" s="611"/>
      <c r="W26" s="611"/>
      <c r="X26" s="611"/>
      <c r="Y26" s="612"/>
      <c r="Z26" s="613">
        <v>0</v>
      </c>
      <c r="AA26" s="613"/>
      <c r="AB26" s="613"/>
      <c r="AC26" s="613"/>
      <c r="AD26" s="614">
        <v>33973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15397773</v>
      </c>
      <c r="CS26" s="611"/>
      <c r="CT26" s="611"/>
      <c r="CU26" s="611"/>
      <c r="CV26" s="611"/>
      <c r="CW26" s="611"/>
      <c r="CX26" s="611"/>
      <c r="CY26" s="612"/>
      <c r="CZ26" s="615">
        <v>11.8</v>
      </c>
      <c r="DA26" s="642"/>
      <c r="DB26" s="642"/>
      <c r="DC26" s="645"/>
      <c r="DD26" s="619">
        <v>13814289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286</v>
      </c>
      <c r="C27" s="608"/>
      <c r="D27" s="608"/>
      <c r="E27" s="608"/>
      <c r="F27" s="608"/>
      <c r="G27" s="608"/>
      <c r="H27" s="608"/>
      <c r="I27" s="608"/>
      <c r="J27" s="608"/>
      <c r="K27" s="608"/>
      <c r="L27" s="608"/>
      <c r="M27" s="608"/>
      <c r="N27" s="608"/>
      <c r="O27" s="608"/>
      <c r="P27" s="608"/>
      <c r="Q27" s="609"/>
      <c r="R27" s="610">
        <v>576315</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59303978</v>
      </c>
      <c r="BH27" s="611"/>
      <c r="BI27" s="611"/>
      <c r="BJ27" s="611"/>
      <c r="BK27" s="611"/>
      <c r="BL27" s="611"/>
      <c r="BM27" s="611"/>
      <c r="BN27" s="612"/>
      <c r="BO27" s="613">
        <v>100</v>
      </c>
      <c r="BP27" s="613"/>
      <c r="BQ27" s="613"/>
      <c r="BR27" s="613"/>
      <c r="BS27" s="614">
        <v>841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43664293</v>
      </c>
      <c r="CS27" s="640"/>
      <c r="CT27" s="640"/>
      <c r="CU27" s="640"/>
      <c r="CV27" s="640"/>
      <c r="CW27" s="640"/>
      <c r="CX27" s="640"/>
      <c r="CY27" s="641"/>
      <c r="CZ27" s="615">
        <v>33.5</v>
      </c>
      <c r="DA27" s="642"/>
      <c r="DB27" s="642"/>
      <c r="DC27" s="645"/>
      <c r="DD27" s="619">
        <v>16618134</v>
      </c>
      <c r="DE27" s="640"/>
      <c r="DF27" s="640"/>
      <c r="DG27" s="640"/>
      <c r="DH27" s="640"/>
      <c r="DI27" s="640"/>
      <c r="DJ27" s="640"/>
      <c r="DK27" s="641"/>
      <c r="DL27" s="619">
        <v>12326882</v>
      </c>
      <c r="DM27" s="640"/>
      <c r="DN27" s="640"/>
      <c r="DO27" s="640"/>
      <c r="DP27" s="640"/>
      <c r="DQ27" s="640"/>
      <c r="DR27" s="640"/>
      <c r="DS27" s="640"/>
      <c r="DT27" s="640"/>
      <c r="DU27" s="640"/>
      <c r="DV27" s="641"/>
      <c r="DW27" s="615">
        <v>16.7</v>
      </c>
      <c r="DX27" s="642"/>
      <c r="DY27" s="642"/>
      <c r="DZ27" s="642"/>
      <c r="EA27" s="642"/>
      <c r="EB27" s="642"/>
      <c r="EC27" s="643"/>
    </row>
    <row r="28" spans="2:133" ht="11.25" customHeight="1" x14ac:dyDescent="0.15">
      <c r="B28" s="607" t="s">
        <v>289</v>
      </c>
      <c r="C28" s="608"/>
      <c r="D28" s="608"/>
      <c r="E28" s="608"/>
      <c r="F28" s="608"/>
      <c r="G28" s="608"/>
      <c r="H28" s="608"/>
      <c r="I28" s="608"/>
      <c r="J28" s="608"/>
      <c r="K28" s="608"/>
      <c r="L28" s="608"/>
      <c r="M28" s="608"/>
      <c r="N28" s="608"/>
      <c r="O28" s="608"/>
      <c r="P28" s="608"/>
      <c r="Q28" s="609"/>
      <c r="R28" s="610">
        <v>1583100</v>
      </c>
      <c r="S28" s="611"/>
      <c r="T28" s="611"/>
      <c r="U28" s="611"/>
      <c r="V28" s="611"/>
      <c r="W28" s="611"/>
      <c r="X28" s="611"/>
      <c r="Y28" s="612"/>
      <c r="Z28" s="613">
        <v>1.2</v>
      </c>
      <c r="AA28" s="613"/>
      <c r="AB28" s="613"/>
      <c r="AC28" s="613"/>
      <c r="AD28" s="614">
        <v>297088</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10413250</v>
      </c>
      <c r="CS28" s="611"/>
      <c r="CT28" s="611"/>
      <c r="CU28" s="611"/>
      <c r="CV28" s="611"/>
      <c r="CW28" s="611"/>
      <c r="CX28" s="611"/>
      <c r="CY28" s="612"/>
      <c r="CZ28" s="615">
        <v>8</v>
      </c>
      <c r="DA28" s="642"/>
      <c r="DB28" s="642"/>
      <c r="DC28" s="645"/>
      <c r="DD28" s="619">
        <v>10413250</v>
      </c>
      <c r="DE28" s="611"/>
      <c r="DF28" s="611"/>
      <c r="DG28" s="611"/>
      <c r="DH28" s="611"/>
      <c r="DI28" s="611"/>
      <c r="DJ28" s="611"/>
      <c r="DK28" s="612"/>
      <c r="DL28" s="619">
        <v>10413250</v>
      </c>
      <c r="DM28" s="611"/>
      <c r="DN28" s="611"/>
      <c r="DO28" s="611"/>
      <c r="DP28" s="611"/>
      <c r="DQ28" s="611"/>
      <c r="DR28" s="611"/>
      <c r="DS28" s="611"/>
      <c r="DT28" s="611"/>
      <c r="DU28" s="611"/>
      <c r="DV28" s="612"/>
      <c r="DW28" s="615">
        <v>14.1</v>
      </c>
      <c r="DX28" s="642"/>
      <c r="DY28" s="642"/>
      <c r="DZ28" s="642"/>
      <c r="EA28" s="642"/>
      <c r="EB28" s="642"/>
      <c r="EC28" s="643"/>
    </row>
    <row r="29" spans="2:133" ht="11.25" customHeight="1" x14ac:dyDescent="0.15">
      <c r="B29" s="607" t="s">
        <v>291</v>
      </c>
      <c r="C29" s="608"/>
      <c r="D29" s="608"/>
      <c r="E29" s="608"/>
      <c r="F29" s="608"/>
      <c r="G29" s="608"/>
      <c r="H29" s="608"/>
      <c r="I29" s="608"/>
      <c r="J29" s="608"/>
      <c r="K29" s="608"/>
      <c r="L29" s="608"/>
      <c r="M29" s="608"/>
      <c r="N29" s="608"/>
      <c r="O29" s="608"/>
      <c r="P29" s="608"/>
      <c r="Q29" s="609"/>
      <c r="R29" s="610">
        <v>664867</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10412350</v>
      </c>
      <c r="CS29" s="640"/>
      <c r="CT29" s="640"/>
      <c r="CU29" s="640"/>
      <c r="CV29" s="640"/>
      <c r="CW29" s="640"/>
      <c r="CX29" s="640"/>
      <c r="CY29" s="641"/>
      <c r="CZ29" s="615">
        <v>8</v>
      </c>
      <c r="DA29" s="642"/>
      <c r="DB29" s="642"/>
      <c r="DC29" s="645"/>
      <c r="DD29" s="619">
        <v>10412350</v>
      </c>
      <c r="DE29" s="640"/>
      <c r="DF29" s="640"/>
      <c r="DG29" s="640"/>
      <c r="DH29" s="640"/>
      <c r="DI29" s="640"/>
      <c r="DJ29" s="640"/>
      <c r="DK29" s="641"/>
      <c r="DL29" s="619">
        <v>10412350</v>
      </c>
      <c r="DM29" s="640"/>
      <c r="DN29" s="640"/>
      <c r="DO29" s="640"/>
      <c r="DP29" s="640"/>
      <c r="DQ29" s="640"/>
      <c r="DR29" s="640"/>
      <c r="DS29" s="640"/>
      <c r="DT29" s="640"/>
      <c r="DU29" s="640"/>
      <c r="DV29" s="641"/>
      <c r="DW29" s="615">
        <v>14.1</v>
      </c>
      <c r="DX29" s="642"/>
      <c r="DY29" s="642"/>
      <c r="DZ29" s="642"/>
      <c r="EA29" s="642"/>
      <c r="EB29" s="642"/>
      <c r="EC29" s="643"/>
    </row>
    <row r="30" spans="2:133" ht="11.25" customHeight="1" x14ac:dyDescent="0.15">
      <c r="B30" s="607" t="s">
        <v>293</v>
      </c>
      <c r="C30" s="608"/>
      <c r="D30" s="608"/>
      <c r="E30" s="608"/>
      <c r="F30" s="608"/>
      <c r="G30" s="608"/>
      <c r="H30" s="608"/>
      <c r="I30" s="608"/>
      <c r="J30" s="608"/>
      <c r="K30" s="608"/>
      <c r="L30" s="608"/>
      <c r="M30" s="608"/>
      <c r="N30" s="608"/>
      <c r="O30" s="608"/>
      <c r="P30" s="608"/>
      <c r="Q30" s="609"/>
      <c r="R30" s="610">
        <v>27579579</v>
      </c>
      <c r="S30" s="611"/>
      <c r="T30" s="611"/>
      <c r="U30" s="611"/>
      <c r="V30" s="611"/>
      <c r="W30" s="611"/>
      <c r="X30" s="611"/>
      <c r="Y30" s="612"/>
      <c r="Z30" s="613">
        <v>20.100000000000001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10084533</v>
      </c>
      <c r="CS30" s="611"/>
      <c r="CT30" s="611"/>
      <c r="CU30" s="611"/>
      <c r="CV30" s="611"/>
      <c r="CW30" s="611"/>
      <c r="CX30" s="611"/>
      <c r="CY30" s="612"/>
      <c r="CZ30" s="615">
        <v>7.7</v>
      </c>
      <c r="DA30" s="642"/>
      <c r="DB30" s="642"/>
      <c r="DC30" s="645"/>
      <c r="DD30" s="619">
        <v>10084533</v>
      </c>
      <c r="DE30" s="611"/>
      <c r="DF30" s="611"/>
      <c r="DG30" s="611"/>
      <c r="DH30" s="611"/>
      <c r="DI30" s="611"/>
      <c r="DJ30" s="611"/>
      <c r="DK30" s="612"/>
      <c r="DL30" s="619">
        <v>10084533</v>
      </c>
      <c r="DM30" s="611"/>
      <c r="DN30" s="611"/>
      <c r="DO30" s="611"/>
      <c r="DP30" s="611"/>
      <c r="DQ30" s="611"/>
      <c r="DR30" s="611"/>
      <c r="DS30" s="611"/>
      <c r="DT30" s="611"/>
      <c r="DU30" s="611"/>
      <c r="DV30" s="612"/>
      <c r="DW30" s="615">
        <v>13.6</v>
      </c>
      <c r="DX30" s="642"/>
      <c r="DY30" s="642"/>
      <c r="DZ30" s="642"/>
      <c r="EA30" s="642"/>
      <c r="EB30" s="642"/>
      <c r="EC30" s="643"/>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99.4</v>
      </c>
      <c r="BH31" s="654"/>
      <c r="BI31" s="654"/>
      <c r="BJ31" s="654"/>
      <c r="BK31" s="654"/>
      <c r="BL31" s="654"/>
      <c r="BM31" s="605">
        <v>98.1</v>
      </c>
      <c r="BN31" s="654"/>
      <c r="BO31" s="654"/>
      <c r="BP31" s="654"/>
      <c r="BQ31" s="655"/>
      <c r="BR31" s="657">
        <v>99.3</v>
      </c>
      <c r="BS31" s="654"/>
      <c r="BT31" s="654"/>
      <c r="BU31" s="654"/>
      <c r="BV31" s="654"/>
      <c r="BW31" s="654"/>
      <c r="BX31" s="605">
        <v>97.8</v>
      </c>
      <c r="BY31" s="654"/>
      <c r="BZ31" s="654"/>
      <c r="CA31" s="654"/>
      <c r="CB31" s="655"/>
      <c r="CD31" s="650"/>
      <c r="CE31" s="651"/>
      <c r="CF31" s="607" t="s">
        <v>300</v>
      </c>
      <c r="CG31" s="608"/>
      <c r="CH31" s="608"/>
      <c r="CI31" s="608"/>
      <c r="CJ31" s="608"/>
      <c r="CK31" s="608"/>
      <c r="CL31" s="608"/>
      <c r="CM31" s="608"/>
      <c r="CN31" s="608"/>
      <c r="CO31" s="608"/>
      <c r="CP31" s="608"/>
      <c r="CQ31" s="609"/>
      <c r="CR31" s="610">
        <v>327817</v>
      </c>
      <c r="CS31" s="640"/>
      <c r="CT31" s="640"/>
      <c r="CU31" s="640"/>
      <c r="CV31" s="640"/>
      <c r="CW31" s="640"/>
      <c r="CX31" s="640"/>
      <c r="CY31" s="641"/>
      <c r="CZ31" s="615">
        <v>0.3</v>
      </c>
      <c r="DA31" s="642"/>
      <c r="DB31" s="642"/>
      <c r="DC31" s="645"/>
      <c r="DD31" s="619">
        <v>327817</v>
      </c>
      <c r="DE31" s="640"/>
      <c r="DF31" s="640"/>
      <c r="DG31" s="640"/>
      <c r="DH31" s="640"/>
      <c r="DI31" s="640"/>
      <c r="DJ31" s="640"/>
      <c r="DK31" s="641"/>
      <c r="DL31" s="619">
        <v>327817</v>
      </c>
      <c r="DM31" s="640"/>
      <c r="DN31" s="640"/>
      <c r="DO31" s="640"/>
      <c r="DP31" s="640"/>
      <c r="DQ31" s="640"/>
      <c r="DR31" s="640"/>
      <c r="DS31" s="640"/>
      <c r="DT31" s="640"/>
      <c r="DU31" s="640"/>
      <c r="DV31" s="641"/>
      <c r="DW31" s="615">
        <v>0.4</v>
      </c>
      <c r="DX31" s="642"/>
      <c r="DY31" s="642"/>
      <c r="DZ31" s="642"/>
      <c r="EA31" s="642"/>
      <c r="EB31" s="642"/>
      <c r="EC31" s="643"/>
    </row>
    <row r="32" spans="2:133" ht="11.25" customHeight="1" x14ac:dyDescent="0.15">
      <c r="B32" s="607" t="s">
        <v>301</v>
      </c>
      <c r="C32" s="608"/>
      <c r="D32" s="608"/>
      <c r="E32" s="608"/>
      <c r="F32" s="608"/>
      <c r="G32" s="608"/>
      <c r="H32" s="608"/>
      <c r="I32" s="608"/>
      <c r="J32" s="608"/>
      <c r="K32" s="608"/>
      <c r="L32" s="608"/>
      <c r="M32" s="608"/>
      <c r="N32" s="608"/>
      <c r="O32" s="608"/>
      <c r="P32" s="608"/>
      <c r="Q32" s="609"/>
      <c r="R32" s="610">
        <v>9012972</v>
      </c>
      <c r="S32" s="611"/>
      <c r="T32" s="611"/>
      <c r="U32" s="611"/>
      <c r="V32" s="611"/>
      <c r="W32" s="611"/>
      <c r="X32" s="611"/>
      <c r="Y32" s="612"/>
      <c r="Z32" s="613">
        <v>6.6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99.2</v>
      </c>
      <c r="BH32" s="640"/>
      <c r="BI32" s="640"/>
      <c r="BJ32" s="640"/>
      <c r="BK32" s="640"/>
      <c r="BL32" s="640"/>
      <c r="BM32" s="616">
        <v>97.6</v>
      </c>
      <c r="BN32" s="640"/>
      <c r="BO32" s="640"/>
      <c r="BP32" s="640"/>
      <c r="BQ32" s="656"/>
      <c r="BR32" s="667">
        <v>99.1</v>
      </c>
      <c r="BS32" s="640"/>
      <c r="BT32" s="640"/>
      <c r="BU32" s="640"/>
      <c r="BV32" s="640"/>
      <c r="BW32" s="640"/>
      <c r="BX32" s="616">
        <v>97.3</v>
      </c>
      <c r="BY32" s="640"/>
      <c r="BZ32" s="640"/>
      <c r="CA32" s="640"/>
      <c r="CB32" s="656"/>
      <c r="CD32" s="652"/>
      <c r="CE32" s="653"/>
      <c r="CF32" s="607" t="s">
        <v>304</v>
      </c>
      <c r="CG32" s="608"/>
      <c r="CH32" s="608"/>
      <c r="CI32" s="608"/>
      <c r="CJ32" s="608"/>
      <c r="CK32" s="608"/>
      <c r="CL32" s="608"/>
      <c r="CM32" s="608"/>
      <c r="CN32" s="608"/>
      <c r="CO32" s="608"/>
      <c r="CP32" s="608"/>
      <c r="CQ32" s="609"/>
      <c r="CR32" s="610">
        <v>900</v>
      </c>
      <c r="CS32" s="611"/>
      <c r="CT32" s="611"/>
      <c r="CU32" s="611"/>
      <c r="CV32" s="611"/>
      <c r="CW32" s="611"/>
      <c r="CX32" s="611"/>
      <c r="CY32" s="612"/>
      <c r="CZ32" s="615">
        <v>0</v>
      </c>
      <c r="DA32" s="642"/>
      <c r="DB32" s="642"/>
      <c r="DC32" s="645"/>
      <c r="DD32" s="619">
        <v>900</v>
      </c>
      <c r="DE32" s="611"/>
      <c r="DF32" s="611"/>
      <c r="DG32" s="611"/>
      <c r="DH32" s="611"/>
      <c r="DI32" s="611"/>
      <c r="DJ32" s="611"/>
      <c r="DK32" s="612"/>
      <c r="DL32" s="619">
        <v>900</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15">
      <c r="B33" s="607" t="s">
        <v>305</v>
      </c>
      <c r="C33" s="608"/>
      <c r="D33" s="608"/>
      <c r="E33" s="608"/>
      <c r="F33" s="608"/>
      <c r="G33" s="608"/>
      <c r="H33" s="608"/>
      <c r="I33" s="608"/>
      <c r="J33" s="608"/>
      <c r="K33" s="608"/>
      <c r="L33" s="608"/>
      <c r="M33" s="608"/>
      <c r="N33" s="608"/>
      <c r="O33" s="608"/>
      <c r="P33" s="608"/>
      <c r="Q33" s="609"/>
      <c r="R33" s="610">
        <v>324256</v>
      </c>
      <c r="S33" s="611"/>
      <c r="T33" s="611"/>
      <c r="U33" s="611"/>
      <c r="V33" s="611"/>
      <c r="W33" s="611"/>
      <c r="X33" s="611"/>
      <c r="Y33" s="612"/>
      <c r="Z33" s="613">
        <v>0.2</v>
      </c>
      <c r="AA33" s="613"/>
      <c r="AB33" s="613"/>
      <c r="AC33" s="613"/>
      <c r="AD33" s="614">
        <v>170818</v>
      </c>
      <c r="AE33" s="614"/>
      <c r="AF33" s="614"/>
      <c r="AG33" s="614"/>
      <c r="AH33" s="614"/>
      <c r="AI33" s="614"/>
      <c r="AJ33" s="614"/>
      <c r="AK33" s="614"/>
      <c r="AL33" s="615">
        <v>0.2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99.6</v>
      </c>
      <c r="BH33" s="669"/>
      <c r="BI33" s="669"/>
      <c r="BJ33" s="669"/>
      <c r="BK33" s="669"/>
      <c r="BL33" s="669"/>
      <c r="BM33" s="670">
        <v>98.3</v>
      </c>
      <c r="BN33" s="669"/>
      <c r="BO33" s="669"/>
      <c r="BP33" s="669"/>
      <c r="BQ33" s="671"/>
      <c r="BR33" s="668">
        <v>99.5</v>
      </c>
      <c r="BS33" s="669"/>
      <c r="BT33" s="669"/>
      <c r="BU33" s="669"/>
      <c r="BV33" s="669"/>
      <c r="BW33" s="669"/>
      <c r="BX33" s="670">
        <v>98.1</v>
      </c>
      <c r="BY33" s="669"/>
      <c r="BZ33" s="669"/>
      <c r="CA33" s="669"/>
      <c r="CB33" s="671"/>
      <c r="CD33" s="607" t="s">
        <v>307</v>
      </c>
      <c r="CE33" s="608"/>
      <c r="CF33" s="608"/>
      <c r="CG33" s="608"/>
      <c r="CH33" s="608"/>
      <c r="CI33" s="608"/>
      <c r="CJ33" s="608"/>
      <c r="CK33" s="608"/>
      <c r="CL33" s="608"/>
      <c r="CM33" s="608"/>
      <c r="CN33" s="608"/>
      <c r="CO33" s="608"/>
      <c r="CP33" s="608"/>
      <c r="CQ33" s="609"/>
      <c r="CR33" s="610">
        <v>44741678</v>
      </c>
      <c r="CS33" s="640"/>
      <c r="CT33" s="640"/>
      <c r="CU33" s="640"/>
      <c r="CV33" s="640"/>
      <c r="CW33" s="640"/>
      <c r="CX33" s="640"/>
      <c r="CY33" s="641"/>
      <c r="CZ33" s="615">
        <v>34.299999999999997</v>
      </c>
      <c r="DA33" s="642"/>
      <c r="DB33" s="642"/>
      <c r="DC33" s="645"/>
      <c r="DD33" s="619">
        <v>36855609</v>
      </c>
      <c r="DE33" s="640"/>
      <c r="DF33" s="640"/>
      <c r="DG33" s="640"/>
      <c r="DH33" s="640"/>
      <c r="DI33" s="640"/>
      <c r="DJ33" s="640"/>
      <c r="DK33" s="641"/>
      <c r="DL33" s="619">
        <v>31620776</v>
      </c>
      <c r="DM33" s="640"/>
      <c r="DN33" s="640"/>
      <c r="DO33" s="640"/>
      <c r="DP33" s="640"/>
      <c r="DQ33" s="640"/>
      <c r="DR33" s="640"/>
      <c r="DS33" s="640"/>
      <c r="DT33" s="640"/>
      <c r="DU33" s="640"/>
      <c r="DV33" s="641"/>
      <c r="DW33" s="615">
        <v>42.7</v>
      </c>
      <c r="DX33" s="642"/>
      <c r="DY33" s="642"/>
      <c r="DZ33" s="642"/>
      <c r="EA33" s="642"/>
      <c r="EB33" s="642"/>
      <c r="EC33" s="643"/>
    </row>
    <row r="34" spans="2:133" ht="11.25" customHeight="1" x14ac:dyDescent="0.15">
      <c r="B34" s="607" t="s">
        <v>308</v>
      </c>
      <c r="C34" s="608"/>
      <c r="D34" s="608"/>
      <c r="E34" s="608"/>
      <c r="F34" s="608"/>
      <c r="G34" s="608"/>
      <c r="H34" s="608"/>
      <c r="I34" s="608"/>
      <c r="J34" s="608"/>
      <c r="K34" s="608"/>
      <c r="L34" s="608"/>
      <c r="M34" s="608"/>
      <c r="N34" s="608"/>
      <c r="O34" s="608"/>
      <c r="P34" s="608"/>
      <c r="Q34" s="609"/>
      <c r="R34" s="610">
        <v>747091</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20380790</v>
      </c>
      <c r="CS34" s="611"/>
      <c r="CT34" s="611"/>
      <c r="CU34" s="611"/>
      <c r="CV34" s="611"/>
      <c r="CW34" s="611"/>
      <c r="CX34" s="611"/>
      <c r="CY34" s="612"/>
      <c r="CZ34" s="615">
        <v>15.6</v>
      </c>
      <c r="DA34" s="642"/>
      <c r="DB34" s="642"/>
      <c r="DC34" s="645"/>
      <c r="DD34" s="619">
        <v>14863289</v>
      </c>
      <c r="DE34" s="611"/>
      <c r="DF34" s="611"/>
      <c r="DG34" s="611"/>
      <c r="DH34" s="611"/>
      <c r="DI34" s="611"/>
      <c r="DJ34" s="611"/>
      <c r="DK34" s="612"/>
      <c r="DL34" s="619">
        <v>12964731</v>
      </c>
      <c r="DM34" s="611"/>
      <c r="DN34" s="611"/>
      <c r="DO34" s="611"/>
      <c r="DP34" s="611"/>
      <c r="DQ34" s="611"/>
      <c r="DR34" s="611"/>
      <c r="DS34" s="611"/>
      <c r="DT34" s="611"/>
      <c r="DU34" s="611"/>
      <c r="DV34" s="612"/>
      <c r="DW34" s="615">
        <v>17.5</v>
      </c>
      <c r="DX34" s="642"/>
      <c r="DY34" s="642"/>
      <c r="DZ34" s="642"/>
      <c r="EA34" s="642"/>
      <c r="EB34" s="642"/>
      <c r="EC34" s="643"/>
    </row>
    <row r="35" spans="2:133" ht="11.25" customHeight="1" x14ac:dyDescent="0.15">
      <c r="B35" s="607" t="s">
        <v>310</v>
      </c>
      <c r="C35" s="608"/>
      <c r="D35" s="608"/>
      <c r="E35" s="608"/>
      <c r="F35" s="608"/>
      <c r="G35" s="608"/>
      <c r="H35" s="608"/>
      <c r="I35" s="608"/>
      <c r="J35" s="608"/>
      <c r="K35" s="608"/>
      <c r="L35" s="608"/>
      <c r="M35" s="608"/>
      <c r="N35" s="608"/>
      <c r="O35" s="608"/>
      <c r="P35" s="608"/>
      <c r="Q35" s="609"/>
      <c r="R35" s="610">
        <v>2832966</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1375303</v>
      </c>
      <c r="CS35" s="640"/>
      <c r="CT35" s="640"/>
      <c r="CU35" s="640"/>
      <c r="CV35" s="640"/>
      <c r="CW35" s="640"/>
      <c r="CX35" s="640"/>
      <c r="CY35" s="641"/>
      <c r="CZ35" s="615">
        <v>1.1000000000000001</v>
      </c>
      <c r="DA35" s="642"/>
      <c r="DB35" s="642"/>
      <c r="DC35" s="645"/>
      <c r="DD35" s="619">
        <v>1346538</v>
      </c>
      <c r="DE35" s="640"/>
      <c r="DF35" s="640"/>
      <c r="DG35" s="640"/>
      <c r="DH35" s="640"/>
      <c r="DI35" s="640"/>
      <c r="DJ35" s="640"/>
      <c r="DK35" s="641"/>
      <c r="DL35" s="619">
        <v>1346538</v>
      </c>
      <c r="DM35" s="640"/>
      <c r="DN35" s="640"/>
      <c r="DO35" s="640"/>
      <c r="DP35" s="640"/>
      <c r="DQ35" s="640"/>
      <c r="DR35" s="640"/>
      <c r="DS35" s="640"/>
      <c r="DT35" s="640"/>
      <c r="DU35" s="640"/>
      <c r="DV35" s="641"/>
      <c r="DW35" s="615">
        <v>1.8</v>
      </c>
      <c r="DX35" s="642"/>
      <c r="DY35" s="642"/>
      <c r="DZ35" s="642"/>
      <c r="EA35" s="642"/>
      <c r="EB35" s="642"/>
      <c r="EC35" s="643"/>
    </row>
    <row r="36" spans="2:133" ht="11.25" customHeight="1" x14ac:dyDescent="0.15">
      <c r="B36" s="607" t="s">
        <v>314</v>
      </c>
      <c r="C36" s="608"/>
      <c r="D36" s="608"/>
      <c r="E36" s="608"/>
      <c r="F36" s="608"/>
      <c r="G36" s="608"/>
      <c r="H36" s="608"/>
      <c r="I36" s="608"/>
      <c r="J36" s="608"/>
      <c r="K36" s="608"/>
      <c r="L36" s="608"/>
      <c r="M36" s="608"/>
      <c r="N36" s="608"/>
      <c r="O36" s="608"/>
      <c r="P36" s="608"/>
      <c r="Q36" s="609"/>
      <c r="R36" s="610">
        <v>5299080</v>
      </c>
      <c r="S36" s="611"/>
      <c r="T36" s="611"/>
      <c r="U36" s="611"/>
      <c r="V36" s="611"/>
      <c r="W36" s="611"/>
      <c r="X36" s="611"/>
      <c r="Y36" s="612"/>
      <c r="Z36" s="613">
        <v>3.9</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14085650</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873483</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10219231</v>
      </c>
      <c r="CS36" s="611"/>
      <c r="CT36" s="611"/>
      <c r="CU36" s="611"/>
      <c r="CV36" s="611"/>
      <c r="CW36" s="611"/>
      <c r="CX36" s="611"/>
      <c r="CY36" s="612"/>
      <c r="CZ36" s="615">
        <v>7.8</v>
      </c>
      <c r="DA36" s="642"/>
      <c r="DB36" s="642"/>
      <c r="DC36" s="645"/>
      <c r="DD36" s="619">
        <v>9906143</v>
      </c>
      <c r="DE36" s="611"/>
      <c r="DF36" s="611"/>
      <c r="DG36" s="611"/>
      <c r="DH36" s="611"/>
      <c r="DI36" s="611"/>
      <c r="DJ36" s="611"/>
      <c r="DK36" s="612"/>
      <c r="DL36" s="619">
        <v>8423543</v>
      </c>
      <c r="DM36" s="611"/>
      <c r="DN36" s="611"/>
      <c r="DO36" s="611"/>
      <c r="DP36" s="611"/>
      <c r="DQ36" s="611"/>
      <c r="DR36" s="611"/>
      <c r="DS36" s="611"/>
      <c r="DT36" s="611"/>
      <c r="DU36" s="611"/>
      <c r="DV36" s="612"/>
      <c r="DW36" s="615">
        <v>11.4</v>
      </c>
      <c r="DX36" s="642"/>
      <c r="DY36" s="642"/>
      <c r="DZ36" s="642"/>
      <c r="EA36" s="642"/>
      <c r="EB36" s="642"/>
      <c r="EC36" s="643"/>
    </row>
    <row r="37" spans="2:133" ht="11.25" customHeight="1" x14ac:dyDescent="0.15">
      <c r="B37" s="607" t="s">
        <v>318</v>
      </c>
      <c r="C37" s="608"/>
      <c r="D37" s="608"/>
      <c r="E37" s="608"/>
      <c r="F37" s="608"/>
      <c r="G37" s="608"/>
      <c r="H37" s="608"/>
      <c r="I37" s="608"/>
      <c r="J37" s="608"/>
      <c r="K37" s="608"/>
      <c r="L37" s="608"/>
      <c r="M37" s="608"/>
      <c r="N37" s="608"/>
      <c r="O37" s="608"/>
      <c r="P37" s="608"/>
      <c r="Q37" s="609"/>
      <c r="R37" s="610">
        <v>3765553</v>
      </c>
      <c r="S37" s="611"/>
      <c r="T37" s="611"/>
      <c r="U37" s="611"/>
      <c r="V37" s="611"/>
      <c r="W37" s="611"/>
      <c r="X37" s="611"/>
      <c r="Y37" s="612"/>
      <c r="Z37" s="613">
        <v>2.7</v>
      </c>
      <c r="AA37" s="613"/>
      <c r="AB37" s="613"/>
      <c r="AC37" s="613"/>
      <c r="AD37" s="614">
        <v>126391</v>
      </c>
      <c r="AE37" s="614"/>
      <c r="AF37" s="614"/>
      <c r="AG37" s="614"/>
      <c r="AH37" s="614"/>
      <c r="AI37" s="614"/>
      <c r="AJ37" s="614"/>
      <c r="AK37" s="614"/>
      <c r="AL37" s="615">
        <v>0.2</v>
      </c>
      <c r="AM37" s="616"/>
      <c r="AN37" s="616"/>
      <c r="AO37" s="617"/>
      <c r="AQ37" s="676" t="s">
        <v>319</v>
      </c>
      <c r="AR37" s="677"/>
      <c r="AS37" s="677"/>
      <c r="AT37" s="677"/>
      <c r="AU37" s="677"/>
      <c r="AV37" s="677"/>
      <c r="AW37" s="677"/>
      <c r="AX37" s="677"/>
      <c r="AY37" s="678"/>
      <c r="AZ37" s="610">
        <v>2259179</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-78480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4900477</v>
      </c>
      <c r="CS37" s="640"/>
      <c r="CT37" s="640"/>
      <c r="CU37" s="640"/>
      <c r="CV37" s="640"/>
      <c r="CW37" s="640"/>
      <c r="CX37" s="640"/>
      <c r="CY37" s="641"/>
      <c r="CZ37" s="615">
        <v>3.8</v>
      </c>
      <c r="DA37" s="642"/>
      <c r="DB37" s="642"/>
      <c r="DC37" s="645"/>
      <c r="DD37" s="619">
        <v>4900477</v>
      </c>
      <c r="DE37" s="640"/>
      <c r="DF37" s="640"/>
      <c r="DG37" s="640"/>
      <c r="DH37" s="640"/>
      <c r="DI37" s="640"/>
      <c r="DJ37" s="640"/>
      <c r="DK37" s="641"/>
      <c r="DL37" s="619">
        <v>4690853</v>
      </c>
      <c r="DM37" s="640"/>
      <c r="DN37" s="640"/>
      <c r="DO37" s="640"/>
      <c r="DP37" s="640"/>
      <c r="DQ37" s="640"/>
      <c r="DR37" s="640"/>
      <c r="DS37" s="640"/>
      <c r="DT37" s="640"/>
      <c r="DU37" s="640"/>
      <c r="DV37" s="641"/>
      <c r="DW37" s="615">
        <v>6.3</v>
      </c>
      <c r="DX37" s="642"/>
      <c r="DY37" s="642"/>
      <c r="DZ37" s="642"/>
      <c r="EA37" s="642"/>
      <c r="EB37" s="642"/>
      <c r="EC37" s="643"/>
    </row>
    <row r="38" spans="2:133" ht="11.25" customHeight="1" x14ac:dyDescent="0.15">
      <c r="B38" s="607" t="s">
        <v>322</v>
      </c>
      <c r="C38" s="608"/>
      <c r="D38" s="608"/>
      <c r="E38" s="608"/>
      <c r="F38" s="608"/>
      <c r="G38" s="608"/>
      <c r="H38" s="608"/>
      <c r="I38" s="608"/>
      <c r="J38" s="608"/>
      <c r="K38" s="608"/>
      <c r="L38" s="608"/>
      <c r="M38" s="608"/>
      <c r="N38" s="608"/>
      <c r="O38" s="608"/>
      <c r="P38" s="608"/>
      <c r="Q38" s="609"/>
      <c r="R38" s="610">
        <v>6853311</v>
      </c>
      <c r="S38" s="611"/>
      <c r="T38" s="611"/>
      <c r="U38" s="611"/>
      <c r="V38" s="611"/>
      <c r="W38" s="611"/>
      <c r="X38" s="611"/>
      <c r="Y38" s="612"/>
      <c r="Z38" s="613">
        <v>5</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3573</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44426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11999331</v>
      </c>
      <c r="CS38" s="611"/>
      <c r="CT38" s="611"/>
      <c r="CU38" s="611"/>
      <c r="CV38" s="611"/>
      <c r="CW38" s="611"/>
      <c r="CX38" s="611"/>
      <c r="CY38" s="612"/>
      <c r="CZ38" s="615">
        <v>9.1999999999999993</v>
      </c>
      <c r="DA38" s="642"/>
      <c r="DB38" s="642"/>
      <c r="DC38" s="645"/>
      <c r="DD38" s="619">
        <v>10148928</v>
      </c>
      <c r="DE38" s="611"/>
      <c r="DF38" s="611"/>
      <c r="DG38" s="611"/>
      <c r="DH38" s="611"/>
      <c r="DI38" s="611"/>
      <c r="DJ38" s="611"/>
      <c r="DK38" s="612"/>
      <c r="DL38" s="619">
        <v>8885964</v>
      </c>
      <c r="DM38" s="611"/>
      <c r="DN38" s="611"/>
      <c r="DO38" s="611"/>
      <c r="DP38" s="611"/>
      <c r="DQ38" s="611"/>
      <c r="DR38" s="611"/>
      <c r="DS38" s="611"/>
      <c r="DT38" s="611"/>
      <c r="DU38" s="611"/>
      <c r="DV38" s="612"/>
      <c r="DW38" s="615">
        <v>12</v>
      </c>
      <c r="DX38" s="642"/>
      <c r="DY38" s="642"/>
      <c r="DZ38" s="642"/>
      <c r="EA38" s="642"/>
      <c r="EB38" s="642"/>
      <c r="EC38" s="643"/>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t="s">
        <v>122</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62730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719245</v>
      </c>
      <c r="CS39" s="640"/>
      <c r="CT39" s="640"/>
      <c r="CU39" s="640"/>
      <c r="CV39" s="640"/>
      <c r="CW39" s="640"/>
      <c r="CX39" s="640"/>
      <c r="CY39" s="641"/>
      <c r="CZ39" s="615">
        <v>0.6</v>
      </c>
      <c r="DA39" s="642"/>
      <c r="DB39" s="642"/>
      <c r="DC39" s="645"/>
      <c r="DD39" s="619">
        <v>590711</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330</v>
      </c>
      <c r="C40" s="608"/>
      <c r="D40" s="608"/>
      <c r="E40" s="608"/>
      <c r="F40" s="608"/>
      <c r="G40" s="608"/>
      <c r="H40" s="608"/>
      <c r="I40" s="608"/>
      <c r="J40" s="608"/>
      <c r="K40" s="608"/>
      <c r="L40" s="608"/>
      <c r="M40" s="608"/>
      <c r="N40" s="608"/>
      <c r="O40" s="608"/>
      <c r="P40" s="608"/>
      <c r="Q40" s="609"/>
      <c r="R40" s="610">
        <v>356211</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0"/>
      <c r="BE40" s="640"/>
      <c r="BF40" s="656"/>
      <c r="BG40" s="660" t="s">
        <v>332</v>
      </c>
      <c r="BH40" s="661"/>
      <c r="BI40" s="661"/>
      <c r="BJ40" s="661"/>
      <c r="BK40" s="661"/>
      <c r="BL40" s="202"/>
      <c r="BM40" s="608" t="s">
        <v>333</v>
      </c>
      <c r="BN40" s="608"/>
      <c r="BO40" s="608"/>
      <c r="BP40" s="608"/>
      <c r="BQ40" s="608"/>
      <c r="BR40" s="608"/>
      <c r="BS40" s="608"/>
      <c r="BT40" s="608"/>
      <c r="BU40" s="609"/>
      <c r="BV40" s="610">
        <v>105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47778</v>
      </c>
      <c r="CS40" s="611"/>
      <c r="CT40" s="611"/>
      <c r="CU40" s="611"/>
      <c r="CV40" s="611"/>
      <c r="CW40" s="611"/>
      <c r="CX40" s="611"/>
      <c r="CY40" s="612"/>
      <c r="CZ40" s="615">
        <v>0</v>
      </c>
      <c r="DA40" s="642"/>
      <c r="DB40" s="642"/>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335</v>
      </c>
      <c r="C41" s="632"/>
      <c r="D41" s="632"/>
      <c r="E41" s="632"/>
      <c r="F41" s="632"/>
      <c r="G41" s="632"/>
      <c r="H41" s="632"/>
      <c r="I41" s="632"/>
      <c r="J41" s="632"/>
      <c r="K41" s="632"/>
      <c r="L41" s="632"/>
      <c r="M41" s="632"/>
      <c r="N41" s="632"/>
      <c r="O41" s="632"/>
      <c r="P41" s="632"/>
      <c r="Q41" s="633"/>
      <c r="R41" s="685">
        <v>137048330</v>
      </c>
      <c r="S41" s="686"/>
      <c r="T41" s="686"/>
      <c r="U41" s="686"/>
      <c r="V41" s="686"/>
      <c r="W41" s="686"/>
      <c r="X41" s="686"/>
      <c r="Y41" s="687"/>
      <c r="Z41" s="688">
        <v>100</v>
      </c>
      <c r="AA41" s="688"/>
      <c r="AB41" s="688"/>
      <c r="AC41" s="688"/>
      <c r="AD41" s="689">
        <v>73674076</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3051124</v>
      </c>
      <c r="BA41" s="611"/>
      <c r="BB41" s="611"/>
      <c r="BC41" s="611"/>
      <c r="BD41" s="640"/>
      <c r="BE41" s="640"/>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8771774</v>
      </c>
      <c r="BA42" s="686"/>
      <c r="BB42" s="686"/>
      <c r="BC42" s="686"/>
      <c r="BD42" s="669"/>
      <c r="BE42" s="669"/>
      <c r="BF42" s="671"/>
      <c r="BG42" s="662"/>
      <c r="BH42" s="663"/>
      <c r="BI42" s="663"/>
      <c r="BJ42" s="663"/>
      <c r="BK42" s="663"/>
      <c r="BL42" s="203"/>
      <c r="BM42" s="632" t="s">
        <v>340</v>
      </c>
      <c r="BN42" s="632"/>
      <c r="BO42" s="632"/>
      <c r="BP42" s="632"/>
      <c r="BQ42" s="632"/>
      <c r="BR42" s="632"/>
      <c r="BS42" s="632"/>
      <c r="BT42" s="632"/>
      <c r="BU42" s="633"/>
      <c r="BV42" s="685">
        <v>344</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8782234</v>
      </c>
      <c r="CS42" s="640"/>
      <c r="CT42" s="640"/>
      <c r="CU42" s="640"/>
      <c r="CV42" s="640"/>
      <c r="CW42" s="640"/>
      <c r="CX42" s="640"/>
      <c r="CY42" s="641"/>
      <c r="CZ42" s="615">
        <v>6.7</v>
      </c>
      <c r="DA42" s="642"/>
      <c r="DB42" s="642"/>
      <c r="DC42" s="645"/>
      <c r="DD42" s="619">
        <v>1360550</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201216</v>
      </c>
      <c r="CS43" s="640"/>
      <c r="CT43" s="640"/>
      <c r="CU43" s="640"/>
      <c r="CV43" s="640"/>
      <c r="CW43" s="640"/>
      <c r="CX43" s="640"/>
      <c r="CY43" s="641"/>
      <c r="CZ43" s="615">
        <v>0.2</v>
      </c>
      <c r="DA43" s="642"/>
      <c r="DB43" s="642"/>
      <c r="DC43" s="645"/>
      <c r="DD43" s="619">
        <v>200947</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8782234</v>
      </c>
      <c r="CS44" s="611"/>
      <c r="CT44" s="611"/>
      <c r="CU44" s="611"/>
      <c r="CV44" s="611"/>
      <c r="CW44" s="611"/>
      <c r="CX44" s="611"/>
      <c r="CY44" s="612"/>
      <c r="CZ44" s="615">
        <v>6.7</v>
      </c>
      <c r="DA44" s="616"/>
      <c r="DB44" s="616"/>
      <c r="DC44" s="622"/>
      <c r="DD44" s="619">
        <v>1360550</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1786775</v>
      </c>
      <c r="CS45" s="640"/>
      <c r="CT45" s="640"/>
      <c r="CU45" s="640"/>
      <c r="CV45" s="640"/>
      <c r="CW45" s="640"/>
      <c r="CX45" s="640"/>
      <c r="CY45" s="641"/>
      <c r="CZ45" s="615">
        <v>1.4</v>
      </c>
      <c r="DA45" s="642"/>
      <c r="DB45" s="642"/>
      <c r="DC45" s="645"/>
      <c r="DD45" s="619">
        <v>30638</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6899715</v>
      </c>
      <c r="CS46" s="611"/>
      <c r="CT46" s="611"/>
      <c r="CU46" s="611"/>
      <c r="CV46" s="611"/>
      <c r="CW46" s="611"/>
      <c r="CX46" s="611"/>
      <c r="CY46" s="612"/>
      <c r="CZ46" s="615">
        <v>5.3</v>
      </c>
      <c r="DA46" s="616"/>
      <c r="DB46" s="616"/>
      <c r="DC46" s="622"/>
      <c r="DD46" s="619">
        <v>1319668</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0"/>
      <c r="CT47" s="640"/>
      <c r="CU47" s="640"/>
      <c r="CV47" s="640"/>
      <c r="CW47" s="640"/>
      <c r="CX47" s="640"/>
      <c r="CY47" s="641"/>
      <c r="CZ47" s="615" t="s">
        <v>122</v>
      </c>
      <c r="DA47" s="642"/>
      <c r="DB47" s="642"/>
      <c r="DC47" s="645"/>
      <c r="DD47" s="619" t="s">
        <v>122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130407165</v>
      </c>
      <c r="CS49" s="669"/>
      <c r="CT49" s="669"/>
      <c r="CU49" s="669"/>
      <c r="CV49" s="669"/>
      <c r="CW49" s="669"/>
      <c r="CX49" s="669"/>
      <c r="CY49" s="698"/>
      <c r="CZ49" s="690">
        <v>100</v>
      </c>
      <c r="DA49" s="699"/>
      <c r="DB49" s="699"/>
      <c r="DC49" s="700"/>
      <c r="DD49" s="701">
        <v>85769530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idsbpYnszYTrfCZ11n7xu+MDmEe6cNWW0xct/fZoPpkJKi/YbvMLJ67luFGnfhMgGIcyV+c6iQKzfvj/ZPKuYg==" saltValue="90eKSBHEAV5+z1XY3KZ6L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136945</v>
      </c>
      <c r="R7" s="740"/>
      <c r="S7" s="740"/>
      <c r="T7" s="740"/>
      <c r="U7" s="740"/>
      <c r="V7" s="740">
        <v>130469</v>
      </c>
      <c r="W7" s="740"/>
      <c r="X7" s="740"/>
      <c r="Y7" s="740"/>
      <c r="Z7" s="740"/>
      <c r="AA7" s="740">
        <v>6476</v>
      </c>
      <c r="AB7" s="740"/>
      <c r="AC7" s="740"/>
      <c r="AD7" s="740"/>
      <c r="AE7" s="741"/>
      <c r="AF7" s="742">
        <v>6199</v>
      </c>
      <c r="AG7" s="743"/>
      <c r="AH7" s="743"/>
      <c r="AI7" s="743"/>
      <c r="AJ7" s="744"/>
      <c r="AK7" s="745">
        <v>2643</v>
      </c>
      <c r="AL7" s="746"/>
      <c r="AM7" s="746"/>
      <c r="AN7" s="746"/>
      <c r="AO7" s="746"/>
      <c r="AP7" s="746">
        <v>83382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552</v>
      </c>
      <c r="BT7" s="734"/>
      <c r="BU7" s="734"/>
      <c r="BV7" s="734"/>
      <c r="BW7" s="734"/>
      <c r="BX7" s="734"/>
      <c r="BY7" s="734"/>
      <c r="BZ7" s="734"/>
      <c r="CA7" s="734"/>
      <c r="CB7" s="734"/>
      <c r="CC7" s="734"/>
      <c r="CD7" s="734"/>
      <c r="CE7" s="734"/>
      <c r="CF7" s="734"/>
      <c r="CG7" s="749"/>
      <c r="CH7" s="730">
        <v>-7</v>
      </c>
      <c r="CI7" s="731"/>
      <c r="CJ7" s="731"/>
      <c r="CK7" s="731"/>
      <c r="CL7" s="732"/>
      <c r="CM7" s="730">
        <v>99</v>
      </c>
      <c r="CN7" s="731"/>
      <c r="CO7" s="731"/>
      <c r="CP7" s="731"/>
      <c r="CQ7" s="732"/>
      <c r="CR7" s="730">
        <v>51</v>
      </c>
      <c r="CS7" s="731"/>
      <c r="CT7" s="731"/>
      <c r="CU7" s="731"/>
      <c r="CV7" s="732"/>
      <c r="CW7" s="730">
        <v>28</v>
      </c>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89</v>
      </c>
      <c r="R8" s="771"/>
      <c r="S8" s="771"/>
      <c r="T8" s="771"/>
      <c r="U8" s="771"/>
      <c r="V8" s="771">
        <v>78</v>
      </c>
      <c r="W8" s="771"/>
      <c r="X8" s="771"/>
      <c r="Y8" s="771"/>
      <c r="Z8" s="771"/>
      <c r="AA8" s="771">
        <v>11</v>
      </c>
      <c r="AB8" s="771"/>
      <c r="AC8" s="771"/>
      <c r="AD8" s="771"/>
      <c r="AE8" s="772"/>
      <c r="AF8" s="773">
        <v>11</v>
      </c>
      <c r="AG8" s="774"/>
      <c r="AH8" s="774"/>
      <c r="AI8" s="774"/>
      <c r="AJ8" s="775"/>
      <c r="AK8" s="756">
        <v>50</v>
      </c>
      <c r="AL8" s="757"/>
      <c r="AM8" s="757"/>
      <c r="AN8" s="757"/>
      <c r="AO8" s="757"/>
      <c r="AP8" s="757" t="s">
        <v>491</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553</v>
      </c>
      <c r="BT8" s="761"/>
      <c r="BU8" s="761"/>
      <c r="BV8" s="761"/>
      <c r="BW8" s="761"/>
      <c r="BX8" s="761"/>
      <c r="BY8" s="761"/>
      <c r="BZ8" s="761"/>
      <c r="CA8" s="761"/>
      <c r="CB8" s="761"/>
      <c r="CC8" s="761"/>
      <c r="CD8" s="761"/>
      <c r="CE8" s="761"/>
      <c r="CF8" s="761"/>
      <c r="CG8" s="762"/>
      <c r="CH8" s="763">
        <v>4</v>
      </c>
      <c r="CI8" s="764"/>
      <c r="CJ8" s="764"/>
      <c r="CK8" s="764"/>
      <c r="CL8" s="765"/>
      <c r="CM8" s="763">
        <v>204</v>
      </c>
      <c r="CN8" s="764"/>
      <c r="CO8" s="764"/>
      <c r="CP8" s="764"/>
      <c r="CQ8" s="765"/>
      <c r="CR8" s="763">
        <v>100</v>
      </c>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244</v>
      </c>
      <c r="R9" s="771"/>
      <c r="S9" s="771"/>
      <c r="T9" s="771"/>
      <c r="U9" s="771"/>
      <c r="V9" s="771">
        <v>90</v>
      </c>
      <c r="W9" s="771"/>
      <c r="X9" s="771"/>
      <c r="Y9" s="771"/>
      <c r="Z9" s="771"/>
      <c r="AA9" s="771">
        <v>154</v>
      </c>
      <c r="AB9" s="771"/>
      <c r="AC9" s="771"/>
      <c r="AD9" s="771"/>
      <c r="AE9" s="772"/>
      <c r="AF9" s="773">
        <v>154</v>
      </c>
      <c r="AG9" s="774"/>
      <c r="AH9" s="774"/>
      <c r="AI9" s="774"/>
      <c r="AJ9" s="775"/>
      <c r="AK9" s="756">
        <v>1</v>
      </c>
      <c r="AL9" s="757"/>
      <c r="AM9" s="757"/>
      <c r="AN9" s="757"/>
      <c r="AO9" s="757"/>
      <c r="AP9" s="757">
        <v>414</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554</v>
      </c>
      <c r="BT9" s="761"/>
      <c r="BU9" s="761"/>
      <c r="BV9" s="761"/>
      <c r="BW9" s="761"/>
      <c r="BX9" s="761"/>
      <c r="BY9" s="761"/>
      <c r="BZ9" s="761"/>
      <c r="CA9" s="761"/>
      <c r="CB9" s="761"/>
      <c r="CC9" s="761"/>
      <c r="CD9" s="761"/>
      <c r="CE9" s="761"/>
      <c r="CF9" s="761"/>
      <c r="CG9" s="762"/>
      <c r="CH9" s="763">
        <v>159</v>
      </c>
      <c r="CI9" s="764"/>
      <c r="CJ9" s="764"/>
      <c r="CK9" s="764"/>
      <c r="CL9" s="765"/>
      <c r="CM9" s="763">
        <v>12217</v>
      </c>
      <c r="CN9" s="764"/>
      <c r="CO9" s="764"/>
      <c r="CP9" s="764"/>
      <c r="CQ9" s="765"/>
      <c r="CR9" s="763">
        <v>9917</v>
      </c>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555</v>
      </c>
      <c r="BT10" s="761"/>
      <c r="BU10" s="761"/>
      <c r="BV10" s="761"/>
      <c r="BW10" s="761"/>
      <c r="BX10" s="761"/>
      <c r="BY10" s="761"/>
      <c r="BZ10" s="761"/>
      <c r="CA10" s="761"/>
      <c r="CB10" s="761"/>
      <c r="CC10" s="761"/>
      <c r="CD10" s="761"/>
      <c r="CE10" s="761"/>
      <c r="CF10" s="761"/>
      <c r="CG10" s="762"/>
      <c r="CH10" s="763">
        <v>23</v>
      </c>
      <c r="CI10" s="764"/>
      <c r="CJ10" s="764"/>
      <c r="CK10" s="764"/>
      <c r="CL10" s="765"/>
      <c r="CM10" s="763">
        <v>413</v>
      </c>
      <c r="CN10" s="764"/>
      <c r="CO10" s="764"/>
      <c r="CP10" s="764"/>
      <c r="CQ10" s="765"/>
      <c r="CR10" s="763">
        <v>48</v>
      </c>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556</v>
      </c>
      <c r="BT11" s="761"/>
      <c r="BU11" s="761"/>
      <c r="BV11" s="761"/>
      <c r="BW11" s="761"/>
      <c r="BX11" s="761"/>
      <c r="BY11" s="761"/>
      <c r="BZ11" s="761"/>
      <c r="CA11" s="761"/>
      <c r="CB11" s="761"/>
      <c r="CC11" s="761"/>
      <c r="CD11" s="761"/>
      <c r="CE11" s="761"/>
      <c r="CF11" s="761"/>
      <c r="CG11" s="762"/>
      <c r="CH11" s="763">
        <v>13</v>
      </c>
      <c r="CI11" s="764"/>
      <c r="CJ11" s="764"/>
      <c r="CK11" s="764"/>
      <c r="CL11" s="765"/>
      <c r="CM11" s="763">
        <v>1027</v>
      </c>
      <c r="CN11" s="764"/>
      <c r="CO11" s="764"/>
      <c r="CP11" s="764"/>
      <c r="CQ11" s="765"/>
      <c r="CR11" s="763">
        <v>5</v>
      </c>
      <c r="CS11" s="764"/>
      <c r="CT11" s="764"/>
      <c r="CU11" s="764"/>
      <c r="CV11" s="765"/>
      <c r="CW11" s="763">
        <v>28</v>
      </c>
      <c r="CX11" s="764"/>
      <c r="CY11" s="764"/>
      <c r="CZ11" s="764"/>
      <c r="DA11" s="765"/>
      <c r="DB11" s="763"/>
      <c r="DC11" s="764"/>
      <c r="DD11" s="764"/>
      <c r="DE11" s="764"/>
      <c r="DF11" s="765"/>
      <c r="DG11" s="763">
        <v>5394</v>
      </c>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137048</v>
      </c>
      <c r="R23" s="780"/>
      <c r="S23" s="780"/>
      <c r="T23" s="780"/>
      <c r="U23" s="780"/>
      <c r="V23" s="780">
        <v>130407</v>
      </c>
      <c r="W23" s="780"/>
      <c r="X23" s="780"/>
      <c r="Y23" s="780"/>
      <c r="Z23" s="780"/>
      <c r="AA23" s="780">
        <v>6641</v>
      </c>
      <c r="AB23" s="780"/>
      <c r="AC23" s="780"/>
      <c r="AD23" s="780"/>
      <c r="AE23" s="781"/>
      <c r="AF23" s="782">
        <v>6365</v>
      </c>
      <c r="AG23" s="780"/>
      <c r="AH23" s="780"/>
      <c r="AI23" s="780"/>
      <c r="AJ23" s="783"/>
      <c r="AK23" s="784"/>
      <c r="AL23" s="785"/>
      <c r="AM23" s="785"/>
      <c r="AN23" s="785"/>
      <c r="AO23" s="785"/>
      <c r="AP23" s="780">
        <v>83796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32818</v>
      </c>
      <c r="R28" s="810"/>
      <c r="S28" s="810"/>
      <c r="T28" s="810"/>
      <c r="U28" s="810"/>
      <c r="V28" s="810">
        <v>32081</v>
      </c>
      <c r="W28" s="810"/>
      <c r="X28" s="810"/>
      <c r="Y28" s="810"/>
      <c r="Z28" s="810"/>
      <c r="AA28" s="810">
        <v>737</v>
      </c>
      <c r="AB28" s="810"/>
      <c r="AC28" s="810"/>
      <c r="AD28" s="810"/>
      <c r="AE28" s="811"/>
      <c r="AF28" s="812">
        <v>880</v>
      </c>
      <c r="AG28" s="810"/>
      <c r="AH28" s="810"/>
      <c r="AI28" s="810"/>
      <c r="AJ28" s="813"/>
      <c r="AK28" s="814">
        <v>3042</v>
      </c>
      <c r="AL28" s="815"/>
      <c r="AM28" s="815"/>
      <c r="AN28" s="815"/>
      <c r="AO28" s="815"/>
      <c r="AP28" s="815" t="s">
        <v>491</v>
      </c>
      <c r="AQ28" s="815"/>
      <c r="AR28" s="815"/>
      <c r="AS28" s="815"/>
      <c r="AT28" s="815"/>
      <c r="AU28" s="815" t="s">
        <v>491</v>
      </c>
      <c r="AV28" s="815"/>
      <c r="AW28" s="815"/>
      <c r="AX28" s="815"/>
      <c r="AY28" s="815"/>
      <c r="AZ28" s="816" t="s">
        <v>491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27037</v>
      </c>
      <c r="R29" s="771"/>
      <c r="S29" s="771"/>
      <c r="T29" s="771"/>
      <c r="U29" s="771"/>
      <c r="V29" s="771">
        <v>26579</v>
      </c>
      <c r="W29" s="771"/>
      <c r="X29" s="771"/>
      <c r="Y29" s="771"/>
      <c r="Z29" s="771"/>
      <c r="AA29" s="771">
        <v>458</v>
      </c>
      <c r="AB29" s="771"/>
      <c r="AC29" s="771"/>
      <c r="AD29" s="771"/>
      <c r="AE29" s="772"/>
      <c r="AF29" s="773">
        <v>1089</v>
      </c>
      <c r="AG29" s="774"/>
      <c r="AH29" s="774"/>
      <c r="AI29" s="774"/>
      <c r="AJ29" s="775"/>
      <c r="AK29" s="821">
        <v>3984</v>
      </c>
      <c r="AL29" s="817"/>
      <c r="AM29" s="817"/>
      <c r="AN29" s="817"/>
      <c r="AO29" s="817"/>
      <c r="AP29" s="817" t="s">
        <v>491</v>
      </c>
      <c r="AQ29" s="817"/>
      <c r="AR29" s="817"/>
      <c r="AS29" s="817"/>
      <c r="AT29" s="817"/>
      <c r="AU29" s="817" t="s">
        <v>491</v>
      </c>
      <c r="AV29" s="817"/>
      <c r="AW29" s="817"/>
      <c r="AX29" s="817"/>
      <c r="AY29" s="817"/>
      <c r="AZ29" s="818" t="s">
        <v>491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5635</v>
      </c>
      <c r="R30" s="771"/>
      <c r="S30" s="771"/>
      <c r="T30" s="771"/>
      <c r="U30" s="771"/>
      <c r="V30" s="771">
        <v>5326</v>
      </c>
      <c r="W30" s="771"/>
      <c r="X30" s="771"/>
      <c r="Y30" s="771"/>
      <c r="Z30" s="771"/>
      <c r="AA30" s="771">
        <v>39</v>
      </c>
      <c r="AB30" s="771"/>
      <c r="AC30" s="771"/>
      <c r="AD30" s="771"/>
      <c r="AE30" s="772"/>
      <c r="AF30" s="773">
        <v>28</v>
      </c>
      <c r="AG30" s="774"/>
      <c r="AH30" s="774"/>
      <c r="AI30" s="774"/>
      <c r="AJ30" s="775"/>
      <c r="AK30" s="821">
        <v>968</v>
      </c>
      <c r="AL30" s="817"/>
      <c r="AM30" s="817"/>
      <c r="AN30" s="817"/>
      <c r="AO30" s="817"/>
      <c r="AP30" s="817" t="s">
        <v>491</v>
      </c>
      <c r="AQ30" s="817"/>
      <c r="AR30" s="817"/>
      <c r="AS30" s="817"/>
      <c r="AT30" s="817"/>
      <c r="AU30" s="817" t="s">
        <v>491</v>
      </c>
      <c r="AV30" s="817"/>
      <c r="AW30" s="817"/>
      <c r="AX30" s="817"/>
      <c r="AY30" s="817"/>
      <c r="AZ30" s="818" t="s">
        <v>491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133</v>
      </c>
      <c r="R31" s="771"/>
      <c r="S31" s="771"/>
      <c r="T31" s="771"/>
      <c r="U31" s="771"/>
      <c r="V31" s="771">
        <v>101</v>
      </c>
      <c r="W31" s="771"/>
      <c r="X31" s="771"/>
      <c r="Y31" s="771"/>
      <c r="Z31" s="771"/>
      <c r="AA31" s="771">
        <v>32</v>
      </c>
      <c r="AB31" s="771"/>
      <c r="AC31" s="771"/>
      <c r="AD31" s="771"/>
      <c r="AE31" s="772"/>
      <c r="AF31" s="773">
        <v>38</v>
      </c>
      <c r="AG31" s="774"/>
      <c r="AH31" s="774"/>
      <c r="AI31" s="774"/>
      <c r="AJ31" s="775"/>
      <c r="AK31" s="821" t="s">
        <v>491</v>
      </c>
      <c r="AL31" s="817"/>
      <c r="AM31" s="817"/>
      <c r="AN31" s="817"/>
      <c r="AO31" s="817"/>
      <c r="AP31" s="817">
        <v>8</v>
      </c>
      <c r="AQ31" s="817"/>
      <c r="AR31" s="817"/>
      <c r="AS31" s="817"/>
      <c r="AT31" s="817"/>
      <c r="AU31" s="817" t="s">
        <v>491</v>
      </c>
      <c r="AV31" s="817"/>
      <c r="AW31" s="817"/>
      <c r="AX31" s="817"/>
      <c r="AY31" s="817"/>
      <c r="AZ31" s="818" t="s">
        <v>491</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6265</v>
      </c>
      <c r="R32" s="771"/>
      <c r="S32" s="771"/>
      <c r="T32" s="771"/>
      <c r="U32" s="771"/>
      <c r="V32" s="771">
        <v>5810</v>
      </c>
      <c r="W32" s="771"/>
      <c r="X32" s="771"/>
      <c r="Y32" s="771"/>
      <c r="Z32" s="771"/>
      <c r="AA32" s="771">
        <v>454</v>
      </c>
      <c r="AB32" s="771"/>
      <c r="AC32" s="771"/>
      <c r="AD32" s="771"/>
      <c r="AE32" s="772"/>
      <c r="AF32" s="773">
        <v>4839</v>
      </c>
      <c r="AG32" s="774"/>
      <c r="AH32" s="774"/>
      <c r="AI32" s="774"/>
      <c r="AJ32" s="775"/>
      <c r="AK32" s="821">
        <v>75</v>
      </c>
      <c r="AL32" s="817"/>
      <c r="AM32" s="817"/>
      <c r="AN32" s="817"/>
      <c r="AO32" s="817"/>
      <c r="AP32" s="817">
        <v>7215</v>
      </c>
      <c r="AQ32" s="817"/>
      <c r="AR32" s="817"/>
      <c r="AS32" s="817"/>
      <c r="AT32" s="817"/>
      <c r="AU32" s="817">
        <v>0</v>
      </c>
      <c r="AV32" s="817"/>
      <c r="AW32" s="817"/>
      <c r="AX32" s="817"/>
      <c r="AY32" s="817"/>
      <c r="AZ32" s="818" t="s">
        <v>491</v>
      </c>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396</v>
      </c>
      <c r="C33" s="768"/>
      <c r="D33" s="768"/>
      <c r="E33" s="768"/>
      <c r="F33" s="768"/>
      <c r="G33" s="768"/>
      <c r="H33" s="768"/>
      <c r="I33" s="768"/>
      <c r="J33" s="768"/>
      <c r="K33" s="768"/>
      <c r="L33" s="768"/>
      <c r="M33" s="768"/>
      <c r="N33" s="768"/>
      <c r="O33" s="768"/>
      <c r="P33" s="769"/>
      <c r="Q33" s="770">
        <v>5845</v>
      </c>
      <c r="R33" s="771"/>
      <c r="S33" s="771"/>
      <c r="T33" s="771"/>
      <c r="U33" s="771"/>
      <c r="V33" s="771">
        <v>5836</v>
      </c>
      <c r="W33" s="771"/>
      <c r="X33" s="771"/>
      <c r="Y33" s="771"/>
      <c r="Z33" s="771"/>
      <c r="AA33" s="771">
        <v>9</v>
      </c>
      <c r="AB33" s="771"/>
      <c r="AC33" s="771"/>
      <c r="AD33" s="771"/>
      <c r="AE33" s="772"/>
      <c r="AF33" s="773">
        <v>5419</v>
      </c>
      <c r="AG33" s="774"/>
      <c r="AH33" s="774"/>
      <c r="AI33" s="774"/>
      <c r="AJ33" s="775"/>
      <c r="AK33" s="821">
        <v>2083</v>
      </c>
      <c r="AL33" s="817"/>
      <c r="AM33" s="817"/>
      <c r="AN33" s="817"/>
      <c r="AO33" s="817"/>
      <c r="AP33" s="817">
        <v>12744</v>
      </c>
      <c r="AQ33" s="817"/>
      <c r="AR33" s="817"/>
      <c r="AS33" s="817"/>
      <c r="AT33" s="817"/>
      <c r="AU33" s="817">
        <v>10323</v>
      </c>
      <c r="AV33" s="817"/>
      <c r="AW33" s="817"/>
      <c r="AX33" s="817"/>
      <c r="AY33" s="817"/>
      <c r="AZ33" s="818" t="s">
        <v>491</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397</v>
      </c>
      <c r="C34" s="768"/>
      <c r="D34" s="768"/>
      <c r="E34" s="768"/>
      <c r="F34" s="768"/>
      <c r="G34" s="768"/>
      <c r="H34" s="768"/>
      <c r="I34" s="768"/>
      <c r="J34" s="768"/>
      <c r="K34" s="768"/>
      <c r="L34" s="768"/>
      <c r="M34" s="768"/>
      <c r="N34" s="768"/>
      <c r="O34" s="768"/>
      <c r="P34" s="769"/>
      <c r="Q34" s="770">
        <v>217</v>
      </c>
      <c r="R34" s="771"/>
      <c r="S34" s="771"/>
      <c r="T34" s="771"/>
      <c r="U34" s="771"/>
      <c r="V34" s="771">
        <v>189</v>
      </c>
      <c r="W34" s="771"/>
      <c r="X34" s="771"/>
      <c r="Y34" s="771"/>
      <c r="Z34" s="771"/>
      <c r="AA34" s="771">
        <v>27</v>
      </c>
      <c r="AB34" s="771"/>
      <c r="AC34" s="771"/>
      <c r="AD34" s="771"/>
      <c r="AE34" s="772"/>
      <c r="AF34" s="773">
        <v>65</v>
      </c>
      <c r="AG34" s="774"/>
      <c r="AH34" s="774"/>
      <c r="AI34" s="774"/>
      <c r="AJ34" s="775"/>
      <c r="AK34" s="821">
        <v>176</v>
      </c>
      <c r="AL34" s="817"/>
      <c r="AM34" s="817"/>
      <c r="AN34" s="817"/>
      <c r="AO34" s="817"/>
      <c r="AP34" s="817">
        <v>785</v>
      </c>
      <c r="AQ34" s="817"/>
      <c r="AR34" s="817"/>
      <c r="AS34" s="817"/>
      <c r="AT34" s="817"/>
      <c r="AU34" s="817">
        <v>785</v>
      </c>
      <c r="AV34" s="817"/>
      <c r="AW34" s="817"/>
      <c r="AX34" s="817"/>
      <c r="AY34" s="817"/>
      <c r="AZ34" s="818" t="s">
        <v>491</v>
      </c>
      <c r="BA34" s="818"/>
      <c r="BB34" s="818"/>
      <c r="BC34" s="818"/>
      <c r="BD34" s="818"/>
      <c r="BE34" s="819" t="s">
        <v>398</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12358</v>
      </c>
      <c r="AG63" s="831"/>
      <c r="AH63" s="831"/>
      <c r="AI63" s="831"/>
      <c r="AJ63" s="832"/>
      <c r="AK63" s="833"/>
      <c r="AL63" s="828"/>
      <c r="AM63" s="828"/>
      <c r="AN63" s="828"/>
      <c r="AO63" s="828"/>
      <c r="AP63" s="831">
        <v>20752</v>
      </c>
      <c r="AQ63" s="831"/>
      <c r="AR63" s="831"/>
      <c r="AS63" s="831"/>
      <c r="AT63" s="831"/>
      <c r="AU63" s="831">
        <v>11108</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403</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551</v>
      </c>
      <c r="C68" s="857"/>
      <c r="D68" s="857"/>
      <c r="E68" s="857"/>
      <c r="F68" s="857"/>
      <c r="G68" s="857"/>
      <c r="H68" s="857"/>
      <c r="I68" s="857"/>
      <c r="J68" s="857"/>
      <c r="K68" s="857"/>
      <c r="L68" s="857"/>
      <c r="M68" s="857"/>
      <c r="N68" s="857"/>
      <c r="O68" s="857"/>
      <c r="P68" s="858"/>
      <c r="Q68" s="859">
        <v>7162</v>
      </c>
      <c r="R68" s="853"/>
      <c r="S68" s="853"/>
      <c r="T68" s="853"/>
      <c r="U68" s="853"/>
      <c r="V68" s="853">
        <v>6818</v>
      </c>
      <c r="W68" s="853"/>
      <c r="X68" s="853"/>
      <c r="Y68" s="853"/>
      <c r="Z68" s="853"/>
      <c r="AA68" s="853">
        <v>344</v>
      </c>
      <c r="AB68" s="853"/>
      <c r="AC68" s="853"/>
      <c r="AD68" s="853"/>
      <c r="AE68" s="853"/>
      <c r="AF68" s="853">
        <v>124</v>
      </c>
      <c r="AG68" s="853"/>
      <c r="AH68" s="853"/>
      <c r="AI68" s="853"/>
      <c r="AJ68" s="853"/>
      <c r="AK68" s="853">
        <v>0</v>
      </c>
      <c r="AL68" s="853"/>
      <c r="AM68" s="853"/>
      <c r="AN68" s="853"/>
      <c r="AO68" s="853"/>
      <c r="AP68" s="853">
        <v>2857</v>
      </c>
      <c r="AQ68" s="853"/>
      <c r="AR68" s="853"/>
      <c r="AS68" s="853"/>
      <c r="AT68" s="853"/>
      <c r="AU68" s="853">
        <v>2572</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557</v>
      </c>
      <c r="C69" s="861"/>
      <c r="D69" s="861"/>
      <c r="E69" s="861"/>
      <c r="F69" s="861"/>
      <c r="G69" s="861"/>
      <c r="H69" s="861"/>
      <c r="I69" s="861"/>
      <c r="J69" s="861"/>
      <c r="K69" s="861"/>
      <c r="L69" s="861"/>
      <c r="M69" s="861"/>
      <c r="N69" s="861"/>
      <c r="O69" s="861"/>
      <c r="P69" s="862"/>
      <c r="Q69" s="863">
        <v>2262.6179999999999</v>
      </c>
      <c r="R69" s="817"/>
      <c r="S69" s="817"/>
      <c r="T69" s="817"/>
      <c r="U69" s="817"/>
      <c r="V69" s="817">
        <v>2224.6640000000002</v>
      </c>
      <c r="W69" s="817"/>
      <c r="X69" s="817"/>
      <c r="Y69" s="817"/>
      <c r="Z69" s="817"/>
      <c r="AA69" s="817">
        <v>37.954000000000001</v>
      </c>
      <c r="AB69" s="817"/>
      <c r="AC69" s="817"/>
      <c r="AD69" s="817"/>
      <c r="AE69" s="817"/>
      <c r="AF69" s="817">
        <v>37.954000000000001</v>
      </c>
      <c r="AG69" s="817"/>
      <c r="AH69" s="817"/>
      <c r="AI69" s="817"/>
      <c r="AJ69" s="817"/>
      <c r="AK69" s="817" t="s">
        <v>491</v>
      </c>
      <c r="AL69" s="817"/>
      <c r="AM69" s="817"/>
      <c r="AN69" s="817"/>
      <c r="AO69" s="817"/>
      <c r="AP69" s="817" t="s">
        <v>491</v>
      </c>
      <c r="AQ69" s="817"/>
      <c r="AR69" s="817"/>
      <c r="AS69" s="817"/>
      <c r="AT69" s="817"/>
      <c r="AU69" s="817" t="s">
        <v>491</v>
      </c>
      <c r="AV69" s="817"/>
      <c r="AW69" s="817"/>
      <c r="AX69" s="817"/>
      <c r="AY69" s="817"/>
      <c r="AZ69" s="819" t="s">
        <v>560</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558</v>
      </c>
      <c r="C70" s="861"/>
      <c r="D70" s="861"/>
      <c r="E70" s="861"/>
      <c r="F70" s="861"/>
      <c r="G70" s="861"/>
      <c r="H70" s="861"/>
      <c r="I70" s="861"/>
      <c r="J70" s="861"/>
      <c r="K70" s="861"/>
      <c r="L70" s="861"/>
      <c r="M70" s="861"/>
      <c r="N70" s="861"/>
      <c r="O70" s="861"/>
      <c r="P70" s="862"/>
      <c r="Q70" s="863">
        <v>924950.43299999996</v>
      </c>
      <c r="R70" s="817"/>
      <c r="S70" s="817"/>
      <c r="T70" s="817"/>
      <c r="U70" s="817"/>
      <c r="V70" s="817">
        <v>909344.67599999998</v>
      </c>
      <c r="W70" s="817"/>
      <c r="X70" s="817"/>
      <c r="Y70" s="817"/>
      <c r="Z70" s="817"/>
      <c r="AA70" s="817">
        <v>15605.757</v>
      </c>
      <c r="AB70" s="817"/>
      <c r="AC70" s="817"/>
      <c r="AD70" s="817"/>
      <c r="AE70" s="817"/>
      <c r="AF70" s="817">
        <v>15605.757</v>
      </c>
      <c r="AG70" s="817"/>
      <c r="AH70" s="817"/>
      <c r="AI70" s="817"/>
      <c r="AJ70" s="817"/>
      <c r="AK70" s="817">
        <v>9689.6970000000001</v>
      </c>
      <c r="AL70" s="817"/>
      <c r="AM70" s="817"/>
      <c r="AN70" s="817"/>
      <c r="AO70" s="817"/>
      <c r="AP70" s="817" t="s">
        <v>491</v>
      </c>
      <c r="AQ70" s="817"/>
      <c r="AR70" s="817"/>
      <c r="AS70" s="817"/>
      <c r="AT70" s="817"/>
      <c r="AU70" s="817" t="s">
        <v>491</v>
      </c>
      <c r="AV70" s="817"/>
      <c r="AW70" s="817"/>
      <c r="AX70" s="817"/>
      <c r="AY70" s="817"/>
      <c r="AZ70" s="819" t="s">
        <v>561</v>
      </c>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559</v>
      </c>
      <c r="C71" s="861"/>
      <c r="D71" s="861"/>
      <c r="E71" s="861"/>
      <c r="F71" s="861"/>
      <c r="G71" s="861"/>
      <c r="H71" s="861"/>
      <c r="I71" s="861"/>
      <c r="J71" s="861"/>
      <c r="K71" s="861"/>
      <c r="L71" s="861"/>
      <c r="M71" s="861"/>
      <c r="N71" s="861"/>
      <c r="O71" s="861"/>
      <c r="P71" s="862"/>
      <c r="Q71" s="863">
        <v>308</v>
      </c>
      <c r="R71" s="817"/>
      <c r="S71" s="817"/>
      <c r="T71" s="817"/>
      <c r="U71" s="817"/>
      <c r="V71" s="817">
        <v>290</v>
      </c>
      <c r="W71" s="817"/>
      <c r="X71" s="817"/>
      <c r="Y71" s="817"/>
      <c r="Z71" s="817"/>
      <c r="AA71" s="817">
        <v>18</v>
      </c>
      <c r="AB71" s="817"/>
      <c r="AC71" s="817"/>
      <c r="AD71" s="817"/>
      <c r="AE71" s="817"/>
      <c r="AF71" s="817">
        <v>18</v>
      </c>
      <c r="AG71" s="817"/>
      <c r="AH71" s="817"/>
      <c r="AI71" s="817"/>
      <c r="AJ71" s="817"/>
      <c r="AK71" s="817">
        <v>7</v>
      </c>
      <c r="AL71" s="817"/>
      <c r="AM71" s="817"/>
      <c r="AN71" s="817"/>
      <c r="AO71" s="817"/>
      <c r="AP71" s="817" t="s">
        <v>562</v>
      </c>
      <c r="AQ71" s="817"/>
      <c r="AR71" s="817"/>
      <c r="AS71" s="817"/>
      <c r="AT71" s="817"/>
      <c r="AU71" s="817" t="s">
        <v>562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15786</v>
      </c>
      <c r="AG88" s="831"/>
      <c r="AH88" s="831"/>
      <c r="AI88" s="831"/>
      <c r="AJ88" s="831"/>
      <c r="AK88" s="828"/>
      <c r="AL88" s="828"/>
      <c r="AM88" s="828"/>
      <c r="AN88" s="828"/>
      <c r="AO88" s="828"/>
      <c r="AP88" s="831">
        <v>2857</v>
      </c>
      <c r="AQ88" s="831"/>
      <c r="AR88" s="831"/>
      <c r="AS88" s="831"/>
      <c r="AT88" s="831"/>
      <c r="AU88" s="831">
        <v>2572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10121</v>
      </c>
      <c r="CS102" s="839"/>
      <c r="CT102" s="839"/>
      <c r="CU102" s="839"/>
      <c r="CV102" s="878"/>
      <c r="CW102" s="877">
        <v>56</v>
      </c>
      <c r="CX102" s="839"/>
      <c r="CY102" s="839"/>
      <c r="CZ102" s="839"/>
      <c r="DA102" s="878"/>
      <c r="DB102" s="877"/>
      <c r="DC102" s="839"/>
      <c r="DD102" s="839"/>
      <c r="DE102" s="839"/>
      <c r="DF102" s="878"/>
      <c r="DG102" s="877">
        <v>5394</v>
      </c>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12" customFormat="1" ht="26.25" customHeight="1" x14ac:dyDescent="0.15">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10996172</v>
      </c>
      <c r="AB110" s="887"/>
      <c r="AC110" s="887"/>
      <c r="AD110" s="887"/>
      <c r="AE110" s="888"/>
      <c r="AF110" s="889">
        <v>10792968</v>
      </c>
      <c r="AG110" s="887"/>
      <c r="AH110" s="887"/>
      <c r="AI110" s="887"/>
      <c r="AJ110" s="888"/>
      <c r="AK110" s="889">
        <v>10457395</v>
      </c>
      <c r="AL110" s="887"/>
      <c r="AM110" s="887"/>
      <c r="AN110" s="887"/>
      <c r="AO110" s="888"/>
      <c r="AP110" s="890">
        <v>15.9</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91331405</v>
      </c>
      <c r="BR110" s="918"/>
      <c r="BS110" s="918"/>
      <c r="BT110" s="918"/>
      <c r="BU110" s="918"/>
      <c r="BV110" s="918">
        <v>87072409</v>
      </c>
      <c r="BW110" s="918"/>
      <c r="BX110" s="918"/>
      <c r="BY110" s="918"/>
      <c r="BZ110" s="918"/>
      <c r="CA110" s="918">
        <v>83796142</v>
      </c>
      <c r="CB110" s="918"/>
      <c r="CC110" s="918"/>
      <c r="CD110" s="918"/>
      <c r="CE110" s="918"/>
      <c r="CF110" s="931">
        <v>127.6</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512646</v>
      </c>
      <c r="DH110" s="918"/>
      <c r="DI110" s="918"/>
      <c r="DJ110" s="918"/>
      <c r="DK110" s="918"/>
      <c r="DL110" s="918">
        <v>410007</v>
      </c>
      <c r="DM110" s="918"/>
      <c r="DN110" s="918"/>
      <c r="DO110" s="918"/>
      <c r="DP110" s="918"/>
      <c r="DQ110" s="918">
        <v>305568</v>
      </c>
      <c r="DR110" s="918"/>
      <c r="DS110" s="918"/>
      <c r="DT110" s="918"/>
      <c r="DU110" s="918"/>
      <c r="DV110" s="919">
        <v>0.5</v>
      </c>
      <c r="DW110" s="919"/>
      <c r="DX110" s="919"/>
      <c r="DY110" s="919"/>
      <c r="DZ110" s="920"/>
    </row>
    <row r="111" spans="1:131" s="212" customFormat="1" ht="26.25" customHeight="1" x14ac:dyDescent="0.15">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v>9892686</v>
      </c>
      <c r="BR111" s="913"/>
      <c r="BS111" s="913"/>
      <c r="BT111" s="913"/>
      <c r="BU111" s="913"/>
      <c r="BV111" s="913">
        <v>8363766</v>
      </c>
      <c r="BW111" s="913"/>
      <c r="BX111" s="913"/>
      <c r="BY111" s="913"/>
      <c r="BZ111" s="913"/>
      <c r="CA111" s="913">
        <v>7083947</v>
      </c>
      <c r="CB111" s="913"/>
      <c r="CC111" s="913"/>
      <c r="CD111" s="913"/>
      <c r="CE111" s="913"/>
      <c r="CF111" s="907">
        <v>10.8</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11004169</v>
      </c>
      <c r="BR112" s="913"/>
      <c r="BS112" s="913"/>
      <c r="BT112" s="913"/>
      <c r="BU112" s="913"/>
      <c r="BV112" s="913">
        <v>10980737</v>
      </c>
      <c r="BW112" s="913"/>
      <c r="BX112" s="913"/>
      <c r="BY112" s="913"/>
      <c r="BZ112" s="913"/>
      <c r="CA112" s="913">
        <v>11061144</v>
      </c>
      <c r="CB112" s="913"/>
      <c r="CC112" s="913"/>
      <c r="CD112" s="913"/>
      <c r="CE112" s="913"/>
      <c r="CF112" s="907">
        <v>16.8</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1098492</v>
      </c>
      <c r="AB113" s="925"/>
      <c r="AC113" s="925"/>
      <c r="AD113" s="925"/>
      <c r="AE113" s="926"/>
      <c r="AF113" s="927">
        <v>1081642</v>
      </c>
      <c r="AG113" s="925"/>
      <c r="AH113" s="925"/>
      <c r="AI113" s="925"/>
      <c r="AJ113" s="926"/>
      <c r="AK113" s="927">
        <v>1034487</v>
      </c>
      <c r="AL113" s="925"/>
      <c r="AM113" s="925"/>
      <c r="AN113" s="925"/>
      <c r="AO113" s="926"/>
      <c r="AP113" s="928">
        <v>1.6</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1291263</v>
      </c>
      <c r="BR113" s="913"/>
      <c r="BS113" s="913"/>
      <c r="BT113" s="913"/>
      <c r="BU113" s="913"/>
      <c r="BV113" s="913">
        <v>1431574</v>
      </c>
      <c r="BW113" s="913"/>
      <c r="BX113" s="913"/>
      <c r="BY113" s="913"/>
      <c r="BZ113" s="913"/>
      <c r="CA113" s="913">
        <v>2571510</v>
      </c>
      <c r="CB113" s="913"/>
      <c r="CC113" s="913"/>
      <c r="CD113" s="913"/>
      <c r="CE113" s="913"/>
      <c r="CF113" s="907">
        <v>3.9</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204127</v>
      </c>
      <c r="AB114" s="946"/>
      <c r="AC114" s="946"/>
      <c r="AD114" s="946"/>
      <c r="AE114" s="947"/>
      <c r="AF114" s="948">
        <v>189187</v>
      </c>
      <c r="AG114" s="946"/>
      <c r="AH114" s="946"/>
      <c r="AI114" s="946"/>
      <c r="AJ114" s="947"/>
      <c r="AK114" s="948">
        <v>188918</v>
      </c>
      <c r="AL114" s="946"/>
      <c r="AM114" s="946"/>
      <c r="AN114" s="946"/>
      <c r="AO114" s="947"/>
      <c r="AP114" s="949">
        <v>0.3</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14145241</v>
      </c>
      <c r="BR114" s="913"/>
      <c r="BS114" s="913"/>
      <c r="BT114" s="913"/>
      <c r="BU114" s="913"/>
      <c r="BV114" s="913">
        <v>14893315</v>
      </c>
      <c r="BW114" s="913"/>
      <c r="BX114" s="913"/>
      <c r="BY114" s="913"/>
      <c r="BZ114" s="913"/>
      <c r="CA114" s="913">
        <v>14685145</v>
      </c>
      <c r="CB114" s="913"/>
      <c r="CC114" s="913"/>
      <c r="CD114" s="913"/>
      <c r="CE114" s="913"/>
      <c r="CF114" s="907">
        <v>22.4</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354478</v>
      </c>
      <c r="AB115" s="925"/>
      <c r="AC115" s="925"/>
      <c r="AD115" s="925"/>
      <c r="AE115" s="926"/>
      <c r="AF115" s="927">
        <v>227143</v>
      </c>
      <c r="AG115" s="925"/>
      <c r="AH115" s="925"/>
      <c r="AI115" s="925"/>
      <c r="AJ115" s="926"/>
      <c r="AK115" s="927">
        <v>220503</v>
      </c>
      <c r="AL115" s="925"/>
      <c r="AM115" s="925"/>
      <c r="AN115" s="925"/>
      <c r="AO115" s="926"/>
      <c r="AP115" s="928">
        <v>0.3</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v>2140</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8777543</v>
      </c>
      <c r="DH115" s="946"/>
      <c r="DI115" s="946"/>
      <c r="DJ115" s="946"/>
      <c r="DK115" s="947"/>
      <c r="DL115" s="948">
        <v>7363400</v>
      </c>
      <c r="DM115" s="946"/>
      <c r="DN115" s="946"/>
      <c r="DO115" s="946"/>
      <c r="DP115" s="947"/>
      <c r="DQ115" s="948">
        <v>6264349</v>
      </c>
      <c r="DR115" s="946"/>
      <c r="DS115" s="946"/>
      <c r="DT115" s="946"/>
      <c r="DU115" s="947"/>
      <c r="DV115" s="949">
        <v>9.5</v>
      </c>
      <c r="DW115" s="950"/>
      <c r="DX115" s="950"/>
      <c r="DY115" s="950"/>
      <c r="DZ115" s="951"/>
    </row>
    <row r="116" spans="1:130" s="212" customFormat="1" ht="26.25" customHeight="1" x14ac:dyDescent="0.15">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12653269</v>
      </c>
      <c r="AB117" s="966"/>
      <c r="AC117" s="966"/>
      <c r="AD117" s="966"/>
      <c r="AE117" s="967"/>
      <c r="AF117" s="968">
        <v>12290940</v>
      </c>
      <c r="AG117" s="966"/>
      <c r="AH117" s="966"/>
      <c r="AI117" s="966"/>
      <c r="AJ117" s="967"/>
      <c r="AK117" s="968">
        <v>11901303</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4"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109317</v>
      </c>
      <c r="AB119" s="887"/>
      <c r="AC119" s="887"/>
      <c r="AD119" s="887"/>
      <c r="AE119" s="888"/>
      <c r="AF119" s="889">
        <v>109405</v>
      </c>
      <c r="AG119" s="887"/>
      <c r="AH119" s="887"/>
      <c r="AI119" s="887"/>
      <c r="AJ119" s="888"/>
      <c r="AK119" s="889">
        <v>109495</v>
      </c>
      <c r="AL119" s="887"/>
      <c r="AM119" s="887"/>
      <c r="AN119" s="887"/>
      <c r="AO119" s="888"/>
      <c r="AP119" s="890">
        <v>0.2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445</v>
      </c>
      <c r="BP119" s="992"/>
      <c r="BQ119" s="986">
        <v>127664764</v>
      </c>
      <c r="BR119" s="987"/>
      <c r="BS119" s="987"/>
      <c r="BT119" s="987"/>
      <c r="BU119" s="987"/>
      <c r="BV119" s="987">
        <v>122743941</v>
      </c>
      <c r="BW119" s="987"/>
      <c r="BX119" s="987"/>
      <c r="BY119" s="987"/>
      <c r="BZ119" s="987"/>
      <c r="CA119" s="987">
        <v>119197888</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602497</v>
      </c>
      <c r="DH119" s="973"/>
      <c r="DI119" s="973"/>
      <c r="DJ119" s="973"/>
      <c r="DK119" s="974"/>
      <c r="DL119" s="972">
        <v>590359</v>
      </c>
      <c r="DM119" s="973"/>
      <c r="DN119" s="973"/>
      <c r="DO119" s="973"/>
      <c r="DP119" s="974"/>
      <c r="DQ119" s="972">
        <v>514030</v>
      </c>
      <c r="DR119" s="973"/>
      <c r="DS119" s="973"/>
      <c r="DT119" s="973"/>
      <c r="DU119" s="974"/>
      <c r="DV119" s="975">
        <v>0.8</v>
      </c>
      <c r="DW119" s="976"/>
      <c r="DX119" s="976"/>
      <c r="DY119" s="976"/>
      <c r="DZ119" s="977"/>
    </row>
    <row r="120" spans="1:130" s="212" customFormat="1" ht="26.25" customHeight="1" x14ac:dyDescent="0.15">
      <c r="A120" s="1045"/>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v>125614</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11899990</v>
      </c>
      <c r="BR120" s="918"/>
      <c r="BS120" s="918"/>
      <c r="BT120" s="918"/>
      <c r="BU120" s="918"/>
      <c r="BV120" s="918">
        <v>15432920</v>
      </c>
      <c r="BW120" s="918"/>
      <c r="BX120" s="918"/>
      <c r="BY120" s="918"/>
      <c r="BZ120" s="918"/>
      <c r="CA120" s="918">
        <v>13489048</v>
      </c>
      <c r="CB120" s="918"/>
      <c r="CC120" s="918"/>
      <c r="CD120" s="918"/>
      <c r="CE120" s="918"/>
      <c r="CF120" s="931">
        <v>20.5</v>
      </c>
      <c r="CG120" s="932"/>
      <c r="CH120" s="932"/>
      <c r="CI120" s="932"/>
      <c r="CJ120" s="932"/>
      <c r="CK120" s="993" t="s">
        <v>449</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10190161</v>
      </c>
      <c r="DH120" s="918"/>
      <c r="DI120" s="918"/>
      <c r="DJ120" s="918"/>
      <c r="DK120" s="918"/>
      <c r="DL120" s="918">
        <v>10196043</v>
      </c>
      <c r="DM120" s="918"/>
      <c r="DN120" s="918"/>
      <c r="DO120" s="918"/>
      <c r="DP120" s="918"/>
      <c r="DQ120" s="918">
        <v>10322751</v>
      </c>
      <c r="DR120" s="918"/>
      <c r="DS120" s="918"/>
      <c r="DT120" s="918"/>
      <c r="DU120" s="918"/>
      <c r="DV120" s="919">
        <v>15.7</v>
      </c>
      <c r="DW120" s="919"/>
      <c r="DX120" s="919"/>
      <c r="DY120" s="919"/>
      <c r="DZ120" s="920"/>
    </row>
    <row r="121" spans="1:130" s="212" customFormat="1" ht="26.25" customHeight="1" x14ac:dyDescent="0.15">
      <c r="A121" s="1045"/>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21101609</v>
      </c>
      <c r="BR121" s="913"/>
      <c r="BS121" s="913"/>
      <c r="BT121" s="913"/>
      <c r="BU121" s="913"/>
      <c r="BV121" s="913">
        <v>19320449</v>
      </c>
      <c r="BW121" s="913"/>
      <c r="BX121" s="913"/>
      <c r="BY121" s="913"/>
      <c r="BZ121" s="913"/>
      <c r="CA121" s="913">
        <v>18969420</v>
      </c>
      <c r="CB121" s="913"/>
      <c r="CC121" s="913"/>
      <c r="CD121" s="913"/>
      <c r="CE121" s="913"/>
      <c r="CF121" s="907">
        <v>28.9</v>
      </c>
      <c r="CG121" s="908"/>
      <c r="CH121" s="908"/>
      <c r="CI121" s="908"/>
      <c r="CJ121" s="908"/>
      <c r="CK121" s="996"/>
      <c r="CL121" s="997"/>
      <c r="CM121" s="997"/>
      <c r="CN121" s="997"/>
      <c r="CO121" s="998"/>
      <c r="CP121" s="1006" t="s">
        <v>397</v>
      </c>
      <c r="CQ121" s="1007"/>
      <c r="CR121" s="1007"/>
      <c r="CS121" s="1007"/>
      <c r="CT121" s="1007"/>
      <c r="CU121" s="1007"/>
      <c r="CV121" s="1007"/>
      <c r="CW121" s="1007"/>
      <c r="CX121" s="1007"/>
      <c r="CY121" s="1007"/>
      <c r="CZ121" s="1007"/>
      <c r="DA121" s="1007"/>
      <c r="DB121" s="1007"/>
      <c r="DC121" s="1007"/>
      <c r="DD121" s="1007"/>
      <c r="DE121" s="1007"/>
      <c r="DF121" s="1008"/>
      <c r="DG121" s="912">
        <v>814008</v>
      </c>
      <c r="DH121" s="913"/>
      <c r="DI121" s="913"/>
      <c r="DJ121" s="913"/>
      <c r="DK121" s="913"/>
      <c r="DL121" s="913">
        <v>784694</v>
      </c>
      <c r="DM121" s="913"/>
      <c r="DN121" s="913"/>
      <c r="DO121" s="913"/>
      <c r="DP121" s="913"/>
      <c r="DQ121" s="913">
        <v>738393</v>
      </c>
      <c r="DR121" s="913"/>
      <c r="DS121" s="913"/>
      <c r="DT121" s="913"/>
      <c r="DU121" s="913"/>
      <c r="DV121" s="914">
        <v>1.1000000000000001</v>
      </c>
      <c r="DW121" s="914"/>
      <c r="DX121" s="914"/>
      <c r="DY121" s="914"/>
      <c r="DZ121" s="915"/>
    </row>
    <row r="122" spans="1:130" s="212" customFormat="1" ht="26.25" customHeight="1" x14ac:dyDescent="0.15">
      <c r="A122" s="1045"/>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55428610</v>
      </c>
      <c r="BR122" s="987"/>
      <c r="BS122" s="987"/>
      <c r="BT122" s="987"/>
      <c r="BU122" s="987"/>
      <c r="BV122" s="987">
        <v>54011553</v>
      </c>
      <c r="BW122" s="987"/>
      <c r="BX122" s="987"/>
      <c r="BY122" s="987"/>
      <c r="BZ122" s="987"/>
      <c r="CA122" s="987">
        <v>54992399</v>
      </c>
      <c r="CB122" s="987"/>
      <c r="CC122" s="987"/>
      <c r="CD122" s="987"/>
      <c r="CE122" s="987"/>
      <c r="CF122" s="1004">
        <v>83.8</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5"/>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453</v>
      </c>
      <c r="BP123" s="992"/>
      <c r="BQ123" s="1051">
        <v>88430209</v>
      </c>
      <c r="BR123" s="1018"/>
      <c r="BS123" s="1018"/>
      <c r="BT123" s="1018"/>
      <c r="BU123" s="1018"/>
      <c r="BV123" s="1018">
        <v>88764922</v>
      </c>
      <c r="BW123" s="1018"/>
      <c r="BX123" s="1018"/>
      <c r="BY123" s="1018"/>
      <c r="BZ123" s="1018"/>
      <c r="CA123" s="1018">
        <v>87450867</v>
      </c>
      <c r="CB123" s="1018"/>
      <c r="CC123" s="1018"/>
      <c r="CD123" s="1018"/>
      <c r="CE123" s="1018"/>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5"/>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454</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63.1</v>
      </c>
      <c r="BR124" s="1014"/>
      <c r="BS124" s="1014"/>
      <c r="BT124" s="1014"/>
      <c r="BU124" s="1014"/>
      <c r="BV124" s="1014">
        <v>53.4</v>
      </c>
      <c r="BW124" s="1014"/>
      <c r="BX124" s="1014"/>
      <c r="BY124" s="1014"/>
      <c r="BZ124" s="1014"/>
      <c r="CA124" s="1014">
        <v>48.3</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5"/>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5"/>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81483</v>
      </c>
      <c r="AB126" s="946"/>
      <c r="AC126" s="946"/>
      <c r="AD126" s="946"/>
      <c r="AE126" s="947"/>
      <c r="AF126" s="948">
        <v>82413</v>
      </c>
      <c r="AG126" s="946"/>
      <c r="AH126" s="946"/>
      <c r="AI126" s="946"/>
      <c r="AJ126" s="947"/>
      <c r="AK126" s="948">
        <v>80209</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6"/>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38064</v>
      </c>
      <c r="AB127" s="946"/>
      <c r="AC127" s="946"/>
      <c r="AD127" s="946"/>
      <c r="AE127" s="947"/>
      <c r="AF127" s="948">
        <v>35325</v>
      </c>
      <c r="AG127" s="946"/>
      <c r="AH127" s="946"/>
      <c r="AI127" s="946"/>
      <c r="AJ127" s="947"/>
      <c r="AK127" s="948">
        <v>30799</v>
      </c>
      <c r="AL127" s="946"/>
      <c r="AM127" s="946"/>
      <c r="AN127" s="946"/>
      <c r="AO127" s="947"/>
      <c r="AP127" s="949">
        <v>0</v>
      </c>
      <c r="AQ127" s="950"/>
      <c r="AR127" s="950"/>
      <c r="AS127" s="950"/>
      <c r="AT127" s="951"/>
      <c r="AU127" s="214"/>
      <c r="AV127" s="214"/>
      <c r="AW127" s="214"/>
      <c r="AX127" s="1019" t="s">
        <v>460</v>
      </c>
      <c r="AY127" s="1020"/>
      <c r="AZ127" s="1020"/>
      <c r="BA127" s="1020"/>
      <c r="BB127" s="1020"/>
      <c r="BC127" s="1020"/>
      <c r="BD127" s="1020"/>
      <c r="BE127" s="1021"/>
      <c r="BF127" s="1022" t="s">
        <v>461</v>
      </c>
      <c r="BG127" s="1020"/>
      <c r="BH127" s="1020"/>
      <c r="BI127" s="1020"/>
      <c r="BJ127" s="1020"/>
      <c r="BK127" s="1020"/>
      <c r="BL127" s="1021"/>
      <c r="BM127" s="1022" t="s">
        <v>462</v>
      </c>
      <c r="BN127" s="1020"/>
      <c r="BO127" s="1020"/>
      <c r="BP127" s="1020"/>
      <c r="BQ127" s="1020"/>
      <c r="BR127" s="1020"/>
      <c r="BS127" s="1021"/>
      <c r="BT127" s="1022" t="s">
        <v>463</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9" t="s">
        <v>465</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466</v>
      </c>
      <c r="X128" s="1031"/>
      <c r="Y128" s="1031"/>
      <c r="Z128" s="1032"/>
      <c r="AA128" s="1033">
        <v>3027754</v>
      </c>
      <c r="AB128" s="1034"/>
      <c r="AC128" s="1034"/>
      <c r="AD128" s="1034"/>
      <c r="AE128" s="1035"/>
      <c r="AF128" s="1036">
        <v>3020160</v>
      </c>
      <c r="AG128" s="1034"/>
      <c r="AH128" s="1034"/>
      <c r="AI128" s="1034"/>
      <c r="AJ128" s="1035"/>
      <c r="AK128" s="1036">
        <v>2944818</v>
      </c>
      <c r="AL128" s="1034"/>
      <c r="AM128" s="1034"/>
      <c r="AN128" s="1034"/>
      <c r="AO128" s="1035"/>
      <c r="AP128" s="1037"/>
      <c r="AQ128" s="1038"/>
      <c r="AR128" s="1038"/>
      <c r="AS128" s="1038"/>
      <c r="AT128" s="1039"/>
      <c r="AU128" s="214"/>
      <c r="AV128" s="214"/>
      <c r="AW128" s="214"/>
      <c r="AX128" s="883" t="s">
        <v>467</v>
      </c>
      <c r="AY128" s="884"/>
      <c r="AZ128" s="884"/>
      <c r="BA128" s="884"/>
      <c r="BB128" s="884"/>
      <c r="BC128" s="884"/>
      <c r="BD128" s="884"/>
      <c r="BE128" s="885"/>
      <c r="BF128" s="1040" t="s">
        <v>122</v>
      </c>
      <c r="BG128" s="1041"/>
      <c r="BH128" s="1041"/>
      <c r="BI128" s="1041"/>
      <c r="BJ128" s="1041"/>
      <c r="BK128" s="1041"/>
      <c r="BL128" s="1042"/>
      <c r="BM128" s="1040">
        <v>11.25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468</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v>2140</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67518828</v>
      </c>
      <c r="AB129" s="946"/>
      <c r="AC129" s="946"/>
      <c r="AD129" s="946"/>
      <c r="AE129" s="947"/>
      <c r="AF129" s="948">
        <v>68822466</v>
      </c>
      <c r="AG129" s="946"/>
      <c r="AH129" s="946"/>
      <c r="AI129" s="946"/>
      <c r="AJ129" s="947"/>
      <c r="AK129" s="948">
        <v>70582222</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5364713</v>
      </c>
      <c r="AB130" s="946"/>
      <c r="AC130" s="946"/>
      <c r="AD130" s="946"/>
      <c r="AE130" s="947"/>
      <c r="AF130" s="948">
        <v>5215164</v>
      </c>
      <c r="AG130" s="946"/>
      <c r="AH130" s="946"/>
      <c r="AI130" s="946"/>
      <c r="AJ130" s="947"/>
      <c r="AK130" s="948">
        <v>4930980</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6.4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62154115</v>
      </c>
      <c r="AB131" s="973"/>
      <c r="AC131" s="973"/>
      <c r="AD131" s="973"/>
      <c r="AE131" s="974"/>
      <c r="AF131" s="972">
        <v>63607302</v>
      </c>
      <c r="AG131" s="973"/>
      <c r="AH131" s="973"/>
      <c r="AI131" s="973"/>
      <c r="AJ131" s="974"/>
      <c r="AK131" s="972">
        <v>65651242</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4"/>
      <c r="BF131" s="1071">
        <v>48.3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6.8552210899999997</v>
      </c>
      <c r="AB132" s="1084"/>
      <c r="AC132" s="1084"/>
      <c r="AD132" s="1084"/>
      <c r="AE132" s="1085"/>
      <c r="AF132" s="1086">
        <v>6.3760226769999999</v>
      </c>
      <c r="AG132" s="1084"/>
      <c r="AH132" s="1084"/>
      <c r="AI132" s="1084"/>
      <c r="AJ132" s="1085"/>
      <c r="AK132" s="1086">
        <v>6.1316509440000004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6.4</v>
      </c>
      <c r="AB133" s="1067"/>
      <c r="AC133" s="1067"/>
      <c r="AD133" s="1067"/>
      <c r="AE133" s="1068"/>
      <c r="AF133" s="1066">
        <v>6.5</v>
      </c>
      <c r="AG133" s="1067"/>
      <c r="AH133" s="1067"/>
      <c r="AI133" s="1067"/>
      <c r="AJ133" s="1068"/>
      <c r="AK133" s="1066">
        <v>6.4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sMSswRhdebew8R54w3Ngrpx72UWGV8jWAJhU7EN+jPBnMZ519URH1CoILLMDvhmkEdcS/8dr1Q4mEX8RPCI+g==" saltValue="gOsRdWSB281gkmDM4kUM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9bvYl6Uv5+qZ+DR0AwPr639Kltmj/sQJANelAIJpLv0hWHl+XMHuNRHFDfEPFnTDmW8NDCkAc8/usWxNbyq0g==" saltValue="8uhnYejpKDBc3VdY8WsB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MXXwOsLZ2jjjbddU+Y+oYsSOX4UzIrC2odvFm89nmPE9AtuxmCL9YJyrs6Ha6IXFsn9WrDnoXGLA/6SPzJ1Og==" saltValue="ResTS0I9WtmEl5F2I/u7P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1" t="s">
        <v>482</v>
      </c>
      <c r="AP7" s="253"/>
      <c r="AQ7" s="254" t="s">
        <v>483</v>
      </c>
      <c r="AR7" s="255"/>
    </row>
    <row r="8" spans="1:46" x14ac:dyDescent="0.15">
      <c r="A8" s="247"/>
      <c r="AK8" s="256"/>
      <c r="AL8" s="257"/>
      <c r="AM8" s="257"/>
      <c r="AN8" s="258"/>
      <c r="AO8" s="1102"/>
      <c r="AP8" s="259" t="s">
        <v>484</v>
      </c>
      <c r="AQ8" s="260" t="s">
        <v>485</v>
      </c>
      <c r="AR8" s="261" t="s">
        <v>486</v>
      </c>
    </row>
    <row r="9" spans="1:46" x14ac:dyDescent="0.15">
      <c r="A9" s="247"/>
      <c r="AK9" s="1103" t="s">
        <v>487</v>
      </c>
      <c r="AL9" s="1104"/>
      <c r="AM9" s="1104"/>
      <c r="AN9" s="1105"/>
      <c r="AO9" s="262">
        <v>22805710</v>
      </c>
      <c r="AP9" s="262">
        <v>64641</v>
      </c>
      <c r="AQ9" s="263">
        <v>69190</v>
      </c>
      <c r="AR9" s="264">
        <v>-6.6</v>
      </c>
    </row>
    <row r="10" spans="1:46" ht="13.5" customHeight="1" x14ac:dyDescent="0.15">
      <c r="A10" s="247"/>
      <c r="AK10" s="1103" t="s">
        <v>488</v>
      </c>
      <c r="AL10" s="1104"/>
      <c r="AM10" s="1104"/>
      <c r="AN10" s="1105"/>
      <c r="AO10" s="265">
        <v>3762936</v>
      </c>
      <c r="AP10" s="265">
        <v>10666</v>
      </c>
      <c r="AQ10" s="266">
        <v>1817</v>
      </c>
      <c r="AR10" s="267">
        <v>487</v>
      </c>
    </row>
    <row r="11" spans="1:46" ht="13.5" customHeight="1" x14ac:dyDescent="0.15">
      <c r="A11" s="247"/>
      <c r="AK11" s="1103" t="s">
        <v>489</v>
      </c>
      <c r="AL11" s="1104"/>
      <c r="AM11" s="1104"/>
      <c r="AN11" s="1105"/>
      <c r="AO11" s="265">
        <v>169708</v>
      </c>
      <c r="AP11" s="265">
        <v>481</v>
      </c>
      <c r="AQ11" s="266">
        <v>711</v>
      </c>
      <c r="AR11" s="267">
        <v>-32.299999999999997</v>
      </c>
    </row>
    <row r="12" spans="1:46" ht="13.5" customHeight="1" x14ac:dyDescent="0.15">
      <c r="A12" s="247"/>
      <c r="AK12" s="1103" t="s">
        <v>490</v>
      </c>
      <c r="AL12" s="1104"/>
      <c r="AM12" s="1104"/>
      <c r="AN12" s="1105"/>
      <c r="AO12" s="265" t="s">
        <v>491</v>
      </c>
      <c r="AP12" s="265" t="s">
        <v>491</v>
      </c>
      <c r="AQ12" s="266">
        <v>19</v>
      </c>
      <c r="AR12" s="267" t="s">
        <v>491</v>
      </c>
    </row>
    <row r="13" spans="1:46" ht="13.5" customHeight="1" x14ac:dyDescent="0.15">
      <c r="A13" s="247"/>
      <c r="AK13" s="1103" t="s">
        <v>492</v>
      </c>
      <c r="AL13" s="1104"/>
      <c r="AM13" s="1104"/>
      <c r="AN13" s="1105"/>
      <c r="AO13" s="265">
        <v>577272</v>
      </c>
      <c r="AP13" s="265">
        <v>1636</v>
      </c>
      <c r="AQ13" s="266">
        <v>2094</v>
      </c>
      <c r="AR13" s="267">
        <v>-21.9</v>
      </c>
    </row>
    <row r="14" spans="1:46" ht="13.5" customHeight="1" x14ac:dyDescent="0.15">
      <c r="A14" s="247"/>
      <c r="AK14" s="1103" t="s">
        <v>493</v>
      </c>
      <c r="AL14" s="1104"/>
      <c r="AM14" s="1104"/>
      <c r="AN14" s="1105"/>
      <c r="AO14" s="265">
        <v>201216</v>
      </c>
      <c r="AP14" s="265">
        <v>570</v>
      </c>
      <c r="AQ14" s="266">
        <v>1351</v>
      </c>
      <c r="AR14" s="267">
        <v>-57.8</v>
      </c>
    </row>
    <row r="15" spans="1:46" ht="13.5" customHeight="1" x14ac:dyDescent="0.15">
      <c r="A15" s="247"/>
      <c r="AK15" s="1106" t="s">
        <v>494</v>
      </c>
      <c r="AL15" s="1107"/>
      <c r="AM15" s="1107"/>
      <c r="AN15" s="1108"/>
      <c r="AO15" s="265">
        <v>-1562544</v>
      </c>
      <c r="AP15" s="265">
        <v>-4429</v>
      </c>
      <c r="AQ15" s="266">
        <v>-3935</v>
      </c>
      <c r="AR15" s="267">
        <v>12.6</v>
      </c>
    </row>
    <row r="16" spans="1:46" x14ac:dyDescent="0.15">
      <c r="A16" s="247"/>
      <c r="AK16" s="1106" t="s">
        <v>177</v>
      </c>
      <c r="AL16" s="1107"/>
      <c r="AM16" s="1107"/>
      <c r="AN16" s="1108"/>
      <c r="AO16" s="265">
        <v>25954298</v>
      </c>
      <c r="AP16" s="265">
        <v>73566</v>
      </c>
      <c r="AQ16" s="266">
        <v>71247</v>
      </c>
      <c r="AR16" s="267">
        <v>3.3</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09" t="s">
        <v>499</v>
      </c>
      <c r="AL21" s="1110"/>
      <c r="AM21" s="1110"/>
      <c r="AN21" s="1111"/>
      <c r="AO21" s="277">
        <v>6.24</v>
      </c>
      <c r="AP21" s="278">
        <v>6.59</v>
      </c>
      <c r="AQ21" s="279">
        <v>-0.35</v>
      </c>
      <c r="AS21" s="280"/>
      <c r="AT21" s="276"/>
    </row>
    <row r="22" spans="1:46" s="248" customFormat="1" x14ac:dyDescent="0.15">
      <c r="A22" s="276"/>
      <c r="AK22" s="1109" t="s">
        <v>500</v>
      </c>
      <c r="AL22" s="1110"/>
      <c r="AM22" s="1110"/>
      <c r="AN22" s="1111"/>
      <c r="AO22" s="281">
        <v>101.1</v>
      </c>
      <c r="AP22" s="282">
        <v>99.2</v>
      </c>
      <c r="AQ22" s="283">
        <v>1.9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1" t="s">
        <v>482</v>
      </c>
      <c r="AP30" s="253"/>
      <c r="AQ30" s="254" t="s">
        <v>483</v>
      </c>
      <c r="AR30" s="255"/>
    </row>
    <row r="31" spans="1:46" x14ac:dyDescent="0.15">
      <c r="A31" s="247"/>
      <c r="AK31" s="256"/>
      <c r="AL31" s="257"/>
      <c r="AM31" s="257"/>
      <c r="AN31" s="258"/>
      <c r="AO31" s="1102"/>
      <c r="AP31" s="259" t="s">
        <v>484</v>
      </c>
      <c r="AQ31" s="260" t="s">
        <v>485</v>
      </c>
      <c r="AR31" s="261" t="s">
        <v>486</v>
      </c>
    </row>
    <row r="32" spans="1:46" ht="27" customHeight="1" x14ac:dyDescent="0.15">
      <c r="A32" s="247"/>
      <c r="AK32" s="1117" t="s">
        <v>504</v>
      </c>
      <c r="AL32" s="1118"/>
      <c r="AM32" s="1118"/>
      <c r="AN32" s="1119"/>
      <c r="AO32" s="291">
        <v>10457395</v>
      </c>
      <c r="AP32" s="291">
        <v>29641</v>
      </c>
      <c r="AQ32" s="292">
        <v>37151</v>
      </c>
      <c r="AR32" s="293">
        <v>-20.2</v>
      </c>
    </row>
    <row r="33" spans="1:46" ht="13.5" customHeight="1" x14ac:dyDescent="0.15">
      <c r="A33" s="247"/>
      <c r="AK33" s="1117" t="s">
        <v>505</v>
      </c>
      <c r="AL33" s="1118"/>
      <c r="AM33" s="1118"/>
      <c r="AN33" s="1119"/>
      <c r="AO33" s="291" t="s">
        <v>491</v>
      </c>
      <c r="AP33" s="291" t="s">
        <v>491</v>
      </c>
      <c r="AQ33" s="292">
        <v>1</v>
      </c>
      <c r="AR33" s="293" t="s">
        <v>491</v>
      </c>
    </row>
    <row r="34" spans="1:46" ht="27" customHeight="1" x14ac:dyDescent="0.15">
      <c r="A34" s="247"/>
      <c r="AK34" s="1117" t="s">
        <v>506</v>
      </c>
      <c r="AL34" s="1118"/>
      <c r="AM34" s="1118"/>
      <c r="AN34" s="1119"/>
      <c r="AO34" s="291" t="s">
        <v>491</v>
      </c>
      <c r="AP34" s="291" t="s">
        <v>491</v>
      </c>
      <c r="AQ34" s="292">
        <v>48</v>
      </c>
      <c r="AR34" s="293" t="s">
        <v>491</v>
      </c>
    </row>
    <row r="35" spans="1:46" ht="27" customHeight="1" x14ac:dyDescent="0.15">
      <c r="A35" s="247"/>
      <c r="AK35" s="1117" t="s">
        <v>507</v>
      </c>
      <c r="AL35" s="1118"/>
      <c r="AM35" s="1118"/>
      <c r="AN35" s="1119"/>
      <c r="AO35" s="291">
        <v>1034487</v>
      </c>
      <c r="AP35" s="291">
        <v>2932</v>
      </c>
      <c r="AQ35" s="292">
        <v>8181</v>
      </c>
      <c r="AR35" s="293">
        <v>-64.2</v>
      </c>
    </row>
    <row r="36" spans="1:46" ht="27" customHeight="1" x14ac:dyDescent="0.15">
      <c r="A36" s="247"/>
      <c r="AK36" s="1117" t="s">
        <v>508</v>
      </c>
      <c r="AL36" s="1118"/>
      <c r="AM36" s="1118"/>
      <c r="AN36" s="1119"/>
      <c r="AO36" s="291">
        <v>188918</v>
      </c>
      <c r="AP36" s="291">
        <v>535</v>
      </c>
      <c r="AQ36" s="292">
        <v>473</v>
      </c>
      <c r="AR36" s="293">
        <v>13.1</v>
      </c>
    </row>
    <row r="37" spans="1:46" ht="13.5" customHeight="1" x14ac:dyDescent="0.15">
      <c r="A37" s="247"/>
      <c r="AK37" s="1117" t="s">
        <v>509</v>
      </c>
      <c r="AL37" s="1118"/>
      <c r="AM37" s="1118"/>
      <c r="AN37" s="1119"/>
      <c r="AO37" s="291">
        <v>220503</v>
      </c>
      <c r="AP37" s="291">
        <v>625</v>
      </c>
      <c r="AQ37" s="292">
        <v>499</v>
      </c>
      <c r="AR37" s="293">
        <v>25.3</v>
      </c>
    </row>
    <row r="38" spans="1:46" ht="27" customHeight="1" x14ac:dyDescent="0.15">
      <c r="A38" s="247"/>
      <c r="AK38" s="1120" t="s">
        <v>510</v>
      </c>
      <c r="AL38" s="1121"/>
      <c r="AM38" s="1121"/>
      <c r="AN38" s="1122"/>
      <c r="AO38" s="294" t="s">
        <v>491</v>
      </c>
      <c r="AP38" s="294" t="s">
        <v>491</v>
      </c>
      <c r="AQ38" s="295">
        <v>1</v>
      </c>
      <c r="AR38" s="283" t="s">
        <v>491</v>
      </c>
      <c r="AS38" s="290"/>
    </row>
    <row r="39" spans="1:46" x14ac:dyDescent="0.15">
      <c r="A39" s="247"/>
      <c r="AK39" s="1120" t="s">
        <v>511</v>
      </c>
      <c r="AL39" s="1121"/>
      <c r="AM39" s="1121"/>
      <c r="AN39" s="1122"/>
      <c r="AO39" s="291">
        <v>-2944818</v>
      </c>
      <c r="AP39" s="291">
        <v>-8347</v>
      </c>
      <c r="AQ39" s="292">
        <v>-8269</v>
      </c>
      <c r="AR39" s="293">
        <v>0.9</v>
      </c>
      <c r="AS39" s="290"/>
    </row>
    <row r="40" spans="1:46" ht="27" customHeight="1" x14ac:dyDescent="0.15">
      <c r="A40" s="247"/>
      <c r="AK40" s="1117" t="s">
        <v>512</v>
      </c>
      <c r="AL40" s="1118"/>
      <c r="AM40" s="1118"/>
      <c r="AN40" s="1119"/>
      <c r="AO40" s="291">
        <v>-4930980</v>
      </c>
      <c r="AP40" s="291">
        <v>-13977</v>
      </c>
      <c r="AQ40" s="292">
        <v>-27482</v>
      </c>
      <c r="AR40" s="293">
        <v>-49.1</v>
      </c>
      <c r="AS40" s="290"/>
    </row>
    <row r="41" spans="1:46" x14ac:dyDescent="0.15">
      <c r="A41" s="247"/>
      <c r="AK41" s="1123" t="s">
        <v>287</v>
      </c>
      <c r="AL41" s="1124"/>
      <c r="AM41" s="1124"/>
      <c r="AN41" s="1125"/>
      <c r="AO41" s="291">
        <v>4025505</v>
      </c>
      <c r="AP41" s="291">
        <v>11410</v>
      </c>
      <c r="AQ41" s="292">
        <v>10602</v>
      </c>
      <c r="AR41" s="293">
        <v>7.6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12" t="s">
        <v>482</v>
      </c>
      <c r="AN49" s="1114" t="s">
        <v>515</v>
      </c>
      <c r="AO49" s="1115"/>
      <c r="AP49" s="1115"/>
      <c r="AQ49" s="1115"/>
      <c r="AR49" s="1116"/>
    </row>
    <row r="50" spans="1:44" x14ac:dyDescent="0.15">
      <c r="A50" s="247"/>
      <c r="AK50" s="305"/>
      <c r="AL50" s="306"/>
      <c r="AM50" s="1113"/>
      <c r="AN50" s="307" t="s">
        <v>516</v>
      </c>
      <c r="AO50" s="308" t="s">
        <v>517</v>
      </c>
      <c r="AP50" s="309" t="s">
        <v>518</v>
      </c>
      <c r="AQ50" s="310" t="s">
        <v>519</v>
      </c>
      <c r="AR50" s="311" t="s">
        <v>520</v>
      </c>
    </row>
    <row r="51" spans="1:44" x14ac:dyDescent="0.15">
      <c r="A51" s="247"/>
      <c r="AK51" s="303" t="s">
        <v>521</v>
      </c>
      <c r="AL51" s="304"/>
      <c r="AM51" s="312">
        <v>7948775</v>
      </c>
      <c r="AN51" s="313">
        <v>22501</v>
      </c>
      <c r="AO51" s="314">
        <v>-4.8</v>
      </c>
      <c r="AP51" s="315">
        <v>52191</v>
      </c>
      <c r="AQ51" s="316">
        <v>0.7</v>
      </c>
      <c r="AR51" s="317">
        <v>-5.5</v>
      </c>
    </row>
    <row r="52" spans="1:44" x14ac:dyDescent="0.15">
      <c r="A52" s="247"/>
      <c r="AK52" s="318"/>
      <c r="AL52" s="319" t="s">
        <v>522</v>
      </c>
      <c r="AM52" s="320">
        <v>5643553</v>
      </c>
      <c r="AN52" s="321">
        <v>15976</v>
      </c>
      <c r="AO52" s="322">
        <v>10.8</v>
      </c>
      <c r="AP52" s="323">
        <v>26807</v>
      </c>
      <c r="AQ52" s="324">
        <v>1.8</v>
      </c>
      <c r="AR52" s="325">
        <v>9</v>
      </c>
    </row>
    <row r="53" spans="1:44" x14ac:dyDescent="0.15">
      <c r="A53" s="247"/>
      <c r="AK53" s="303" t="s">
        <v>523</v>
      </c>
      <c r="AL53" s="304"/>
      <c r="AM53" s="312">
        <v>8600446</v>
      </c>
      <c r="AN53" s="313">
        <v>24348</v>
      </c>
      <c r="AO53" s="314">
        <v>8.1999999999999993</v>
      </c>
      <c r="AP53" s="315">
        <v>48105</v>
      </c>
      <c r="AQ53" s="316">
        <v>-7.8</v>
      </c>
      <c r="AR53" s="317">
        <v>16</v>
      </c>
    </row>
    <row r="54" spans="1:44" x14ac:dyDescent="0.15">
      <c r="A54" s="247"/>
      <c r="AK54" s="318"/>
      <c r="AL54" s="319" t="s">
        <v>522</v>
      </c>
      <c r="AM54" s="320">
        <v>5392738</v>
      </c>
      <c r="AN54" s="321">
        <v>15267</v>
      </c>
      <c r="AO54" s="322">
        <v>-4.4000000000000004</v>
      </c>
      <c r="AP54" s="323">
        <v>24072</v>
      </c>
      <c r="AQ54" s="324">
        <v>-10.199999999999999</v>
      </c>
      <c r="AR54" s="325">
        <v>5.8</v>
      </c>
    </row>
    <row r="55" spans="1:44" x14ac:dyDescent="0.15">
      <c r="A55" s="247"/>
      <c r="AK55" s="303" t="s">
        <v>524</v>
      </c>
      <c r="AL55" s="304"/>
      <c r="AM55" s="312">
        <v>6102144</v>
      </c>
      <c r="AN55" s="313">
        <v>17278</v>
      </c>
      <c r="AO55" s="314">
        <v>-29</v>
      </c>
      <c r="AP55" s="315">
        <v>47446</v>
      </c>
      <c r="AQ55" s="316">
        <v>-1.4</v>
      </c>
      <c r="AR55" s="317">
        <v>-27.6</v>
      </c>
    </row>
    <row r="56" spans="1:44" x14ac:dyDescent="0.15">
      <c r="A56" s="247"/>
      <c r="AK56" s="318"/>
      <c r="AL56" s="319" t="s">
        <v>522</v>
      </c>
      <c r="AM56" s="320">
        <v>4121920</v>
      </c>
      <c r="AN56" s="321">
        <v>11671</v>
      </c>
      <c r="AO56" s="322">
        <v>-23.6</v>
      </c>
      <c r="AP56" s="323">
        <v>24371</v>
      </c>
      <c r="AQ56" s="324">
        <v>1.2</v>
      </c>
      <c r="AR56" s="325">
        <v>-24.8</v>
      </c>
    </row>
    <row r="57" spans="1:44" x14ac:dyDescent="0.15">
      <c r="A57" s="247"/>
      <c r="AK57" s="303" t="s">
        <v>525</v>
      </c>
      <c r="AL57" s="304"/>
      <c r="AM57" s="312">
        <v>7682290</v>
      </c>
      <c r="AN57" s="313">
        <v>21780</v>
      </c>
      <c r="AO57" s="314">
        <v>26.1</v>
      </c>
      <c r="AP57" s="315">
        <v>48387</v>
      </c>
      <c r="AQ57" s="316">
        <v>2</v>
      </c>
      <c r="AR57" s="317">
        <v>24.1</v>
      </c>
    </row>
    <row r="58" spans="1:44" x14ac:dyDescent="0.15">
      <c r="A58" s="247"/>
      <c r="AK58" s="318"/>
      <c r="AL58" s="319" t="s">
        <v>522</v>
      </c>
      <c r="AM58" s="320">
        <v>5945718</v>
      </c>
      <c r="AN58" s="321">
        <v>16857</v>
      </c>
      <c r="AO58" s="322">
        <v>44.4</v>
      </c>
      <c r="AP58" s="323">
        <v>25592</v>
      </c>
      <c r="AQ58" s="324">
        <v>5</v>
      </c>
      <c r="AR58" s="325">
        <v>39.4</v>
      </c>
    </row>
    <row r="59" spans="1:44" x14ac:dyDescent="0.15">
      <c r="A59" s="247"/>
      <c r="AK59" s="303" t="s">
        <v>526</v>
      </c>
      <c r="AL59" s="304"/>
      <c r="AM59" s="312">
        <v>8782234</v>
      </c>
      <c r="AN59" s="313">
        <v>24893</v>
      </c>
      <c r="AO59" s="314">
        <v>14.3</v>
      </c>
      <c r="AP59" s="315">
        <v>49684</v>
      </c>
      <c r="AQ59" s="316">
        <v>2.7</v>
      </c>
      <c r="AR59" s="317">
        <v>11.6</v>
      </c>
    </row>
    <row r="60" spans="1:44" x14ac:dyDescent="0.15">
      <c r="A60" s="247"/>
      <c r="AK60" s="318"/>
      <c r="AL60" s="319" t="s">
        <v>522</v>
      </c>
      <c r="AM60" s="320">
        <v>6899715</v>
      </c>
      <c r="AN60" s="321">
        <v>19557</v>
      </c>
      <c r="AO60" s="322">
        <v>16</v>
      </c>
      <c r="AP60" s="323">
        <v>28303</v>
      </c>
      <c r="AQ60" s="324">
        <v>10.6</v>
      </c>
      <c r="AR60" s="325">
        <v>5.4</v>
      </c>
    </row>
    <row r="61" spans="1:44" x14ac:dyDescent="0.15">
      <c r="A61" s="247"/>
      <c r="AK61" s="303" t="s">
        <v>527</v>
      </c>
      <c r="AL61" s="326"/>
      <c r="AM61" s="312">
        <v>7823178</v>
      </c>
      <c r="AN61" s="313">
        <v>22160</v>
      </c>
      <c r="AO61" s="314">
        <v>3</v>
      </c>
      <c r="AP61" s="315">
        <v>49163</v>
      </c>
      <c r="AQ61" s="327">
        <v>-0.8</v>
      </c>
      <c r="AR61" s="317">
        <v>3.8</v>
      </c>
    </row>
    <row r="62" spans="1:44" x14ac:dyDescent="0.15">
      <c r="A62" s="247"/>
      <c r="AK62" s="318"/>
      <c r="AL62" s="319" t="s">
        <v>522</v>
      </c>
      <c r="AM62" s="320">
        <v>5600729</v>
      </c>
      <c r="AN62" s="321">
        <v>15866</v>
      </c>
      <c r="AO62" s="322">
        <v>8.6</v>
      </c>
      <c r="AP62" s="323">
        <v>25829</v>
      </c>
      <c r="AQ62" s="324">
        <v>1.7</v>
      </c>
      <c r="AR62" s="325">
        <v>6.9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YKqp0BgCtimAf0jD0KQ8uMdx/D7nNVEKrRTuw+Aajh0rw2DbtLIt3YzxBFitQB6uA+/W0XaBeq5hb8ncbqVog==" saltValue="b/qR8YfaLPqBmIW0vfbS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A/oD5R9iJUQj5QJ/4idWOnK+sLTmS7rHGjjEnweV1y2uB14eYY54S6Krz41GcWVMLpFyaWzRNsJLcgbw9m73Ww==" saltValue="tL5MXzVF1JpuIgLqa5yg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FAuW6t1HBeNyIZed34/7ruucGr+ajymTbCY21QgN7A/yRtcvQaF6YLDtcQXfdxHTBXn5Fj7Aq4OBZM5yDf7H6Q==" saltValue="3qgpEKHsiULrgAu5dhQn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4.6399999999999997</v>
      </c>
      <c r="G47" s="12">
        <v>5.42</v>
      </c>
      <c r="H47" s="12">
        <v>6.51</v>
      </c>
      <c r="I47" s="12">
        <v>11.2</v>
      </c>
      <c r="J47" s="13">
        <v>7.55</v>
      </c>
    </row>
    <row r="48" spans="2:10" ht="57.75" customHeight="1" x14ac:dyDescent="0.15">
      <c r="B48" s="14"/>
      <c r="C48" s="1128" t="s">
        <v>4</v>
      </c>
      <c r="D48" s="1128"/>
      <c r="E48" s="1129"/>
      <c r="F48" s="15">
        <v>6.17</v>
      </c>
      <c r="G48" s="16">
        <v>11.1</v>
      </c>
      <c r="H48" s="16">
        <v>12.66</v>
      </c>
      <c r="I48" s="16">
        <v>7.52</v>
      </c>
      <c r="J48" s="17">
        <v>9.02</v>
      </c>
    </row>
    <row r="49" spans="2:10" ht="57.75" customHeight="1" thickBot="1" x14ac:dyDescent="0.2">
      <c r="B49" s="18"/>
      <c r="C49" s="1130" t="s">
        <v>5</v>
      </c>
      <c r="D49" s="1130"/>
      <c r="E49" s="1131"/>
      <c r="F49" s="19">
        <v>1.64</v>
      </c>
      <c r="G49" s="20">
        <v>6.21</v>
      </c>
      <c r="H49" s="20">
        <v>2.25</v>
      </c>
      <c r="I49" s="20" t="s">
        <v>534</v>
      </c>
      <c r="J49" s="21" t="s">
        <v>535</v>
      </c>
    </row>
    <row r="50" spans="2:10" x14ac:dyDescent="0.15"/>
  </sheetData>
  <sheetProtection algorithmName="SHA-512" hashValue="XJs8rGFFhFyNMQrVGS1JlHoWeffQtTWh80Am+J2xYqr71PfPxDTxNcTHIYEYxKE1ANyVWq3tRu5SA2YRSXb3Eg==" saltValue="Q/A51FFbFw/yZ4T5Ug/m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2026-02-23T05:23:49Z</dcterms:created>
  <dcterms:modified xsi:type="dcterms:W3CDTF">2026-03-24T04:28:03Z</dcterms:modified>
</cp:coreProperties>
</file>