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4332"/>
  <workbookPr checkCompatibility="1"/>
  <xr:revisionPtr xr6:coauthVersionLast="47" xr6:coauthVersionMax="47" documentId="13_ncr:1_{8B2FCDB9-BA9D-404E-8A49-529B96776FA7}" revIDLastSave="0" xr10:uidLastSave="{00000000-0000-0000-0000-000000000000}"/>
  <bookViews>
    <workbookView activeTab="1" xr2:uid="{00000000-000D-0000-FFFF-FFFF00000000}" windowHeight="11160" windowWidth="20730" xWindow="-120" yWindow="-120"/>
  </bookViews>
  <sheets>
    <sheet r:id="rId1" name="【改修】木造住宅等" sheetId="5"/>
    <sheet r:id="rId2" name="【改修】共同住宅" sheetId="4"/>
    <sheet r:id="rId3" name="【改修】多数" sheetId="6"/>
  </sheets>
  <definedNames>
    <definedName localSheetId="1" name="_xlnm.Print_Area">【改修】共同住宅!$A$4:$N$39</definedName>
    <definedName localSheetId="2" name="_xlnm.Print_Area">【改修】多数!$A$4:$N$39</definedName>
    <definedName localSheetId="0" name="_xlnm.Print_Area">【改修】木造住宅等!$A$4:$N$39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4" l="1"/>
  <c r="K23" i="6" l="1"/>
  <c r="K26" i="6" s="1"/>
  <c r="I20" i="6" s="1"/>
  <c r="F34" i="6" s="1"/>
  <c r="K34" i="6" s="1"/>
  <c r="K36" i="6" s="1"/>
  <c r="K38" i="6" s="1"/>
  <c r="I31" i="6" s="1"/>
  <c r="K26" i="4"/>
  <c r="I20" i="4" s="1"/>
  <c r="F34" i="4" s="1"/>
  <c r="K23" i="5"/>
  <c r="K26" i="5" s="1"/>
  <c r="I20" i="5" s="1"/>
  <c r="F34" i="5" s="1"/>
  <c r="K34" i="5" s="1"/>
  <c r="K36" i="5" s="1"/>
  <c r="K38" i="5" s="1"/>
  <c r="I31" i="5" s="1"/>
  <c r="K34" i="4" l="1"/>
  <c r="K36" i="4" s="1"/>
  <c r="K38" i="4" s="1"/>
  <c r="I3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I23" authorId="0" shapeId="0" xr:uid="{32E9D356-5AB4-447B-843E-D4866564F025}">
      <text>
        <r>
          <rPr>
            <sz val="9"/>
            <color indexed="81"/>
            <rFont val="MS P ゴシック"/>
            <family val="3"/>
            <charset val="128"/>
          </rPr>
          <t xml:space="preserve">耐震診
断の結果、Is（構造耐震指標）の値が0.3 未満相当である場合は56,900 円
/㎡）を限度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I23" authorId="0" shapeId="0" xr:uid="{1E88E298-FD6C-4D68-995A-C44C4BDE8268}">
      <text>
        <r>
          <rPr>
            <b/>
            <sz val="9"/>
            <color indexed="81"/>
            <rFont val="MS P ゴシック"/>
            <family val="3"/>
            <charset val="128"/>
          </rPr>
          <t>（耐震診断の結果、Is（構造耐震指標）の値が0.3 未満相当である場
合は62,700 円/㎡）を限度</t>
        </r>
      </text>
    </comment>
  </commentList>
</comments>
</file>

<file path=xl/sharedStrings.xml><?xml version="1.0" encoding="utf-8"?>
<sst xmlns="http://schemas.openxmlformats.org/spreadsheetml/2006/main" count="115" uniqueCount="29">
  <si>
    <t>円</t>
    <rPh sb="0" eb="1">
      <t>エン</t>
    </rPh>
    <phoneticPr fontId="1"/>
  </si>
  <si>
    <t>①</t>
  </si>
  <si>
    <t>＝</t>
  </si>
  <si>
    <t>③</t>
  </si>
  <si>
    <t>延べ面積</t>
    <rPh sb="0" eb="1">
      <t>ノ</t>
    </rPh>
    <rPh sb="2" eb="4">
      <t>メンセキ</t>
    </rPh>
    <phoneticPr fontId="1"/>
  </si>
  <si>
    <t>㎡</t>
  </si>
  <si>
    <t>×</t>
  </si>
  <si>
    <t>②</t>
  </si>
  <si>
    <t>④</t>
  </si>
  <si>
    <t>⑤</t>
  </si>
  <si>
    <t>⑥</t>
  </si>
  <si>
    <t>３．補助金申請額</t>
    <rPh sb="2" eb="5">
      <t>ホジョキン</t>
    </rPh>
    <rPh sb="5" eb="8">
      <t>シンセイガク</t>
    </rPh>
    <phoneticPr fontId="1"/>
  </si>
  <si>
    <t>物件名称</t>
    <rPh sb="0" eb="2">
      <t>ブッケン</t>
    </rPh>
    <rPh sb="2" eb="4">
      <t>メイショウ</t>
    </rPh>
    <phoneticPr fontId="1"/>
  </si>
  <si>
    <t>物件所在地</t>
    <rPh sb="0" eb="2">
      <t>ブッケン</t>
    </rPh>
    <rPh sb="2" eb="5">
      <t>ショザイチ</t>
    </rPh>
    <phoneticPr fontId="1"/>
  </si>
  <si>
    <t>川越市</t>
    <rPh sb="0" eb="3">
      <t>カワゴエシ</t>
    </rPh>
    <phoneticPr fontId="1"/>
  </si>
  <si>
    <t>１．耐震改修費用（税込）</t>
    <rPh sb="2" eb="4">
      <t>タイシン</t>
    </rPh>
    <rPh sb="4" eb="6">
      <t>カイシュウ</t>
    </rPh>
    <rPh sb="6" eb="8">
      <t>ヒヨウ</t>
    </rPh>
    <rPh sb="9" eb="11">
      <t>ゼイコミ</t>
    </rPh>
    <phoneticPr fontId="1"/>
  </si>
  <si>
    <t>総工事費（税込／耐震以外の工事費を含む）</t>
    <rPh sb="0" eb="1">
      <t>ソウ</t>
    </rPh>
    <rPh sb="1" eb="4">
      <t>コウジヒ</t>
    </rPh>
    <rPh sb="5" eb="7">
      <t>ゼイコミ</t>
    </rPh>
    <rPh sb="8" eb="10">
      <t>タイシン</t>
    </rPh>
    <rPh sb="10" eb="12">
      <t>イガイ</t>
    </rPh>
    <rPh sb="13" eb="16">
      <t>コウジヒ</t>
    </rPh>
    <rPh sb="17" eb="18">
      <t>フク</t>
    </rPh>
    <phoneticPr fontId="1"/>
  </si>
  <si>
    <t>①と②を比較し低い金額</t>
    <rPh sb="4" eb="6">
      <t>ヒカク</t>
    </rPh>
    <rPh sb="7" eb="8">
      <t>ヒク</t>
    </rPh>
    <rPh sb="9" eb="11">
      <t>キンガク</t>
    </rPh>
    <phoneticPr fontId="1"/>
  </si>
  <si>
    <t>③の額</t>
    <rPh sb="2" eb="3">
      <t>ガク</t>
    </rPh>
    <phoneticPr fontId="1"/>
  </si>
  <si>
    <t>薄黄色のセルのみ入力してください。</t>
    <rPh sb="0" eb="1">
      <t>ウス</t>
    </rPh>
    <rPh sb="1" eb="3">
      <t>キイロ</t>
    </rPh>
    <rPh sb="8" eb="10">
      <t>ニュウリョク</t>
    </rPh>
    <phoneticPr fontId="1"/>
  </si>
  <si>
    <t>④の千円未満切捨て後</t>
    <rPh sb="2" eb="4">
      <t>センエン</t>
    </rPh>
    <rPh sb="4" eb="6">
      <t>ミマン</t>
    </rPh>
    <rPh sb="6" eb="8">
      <t>キリス</t>
    </rPh>
    <rPh sb="9" eb="10">
      <t>ゴ</t>
    </rPh>
    <phoneticPr fontId="1"/>
  </si>
  <si>
    <t>２．市長が別に定める工事限度額</t>
    <rPh sb="2" eb="4">
      <t>シチョウ</t>
    </rPh>
    <rPh sb="5" eb="6">
      <t>ベツ</t>
    </rPh>
    <rPh sb="7" eb="8">
      <t>サダ</t>
    </rPh>
    <rPh sb="10" eb="12">
      <t>コウジ</t>
    </rPh>
    <rPh sb="12" eb="14">
      <t>ゲンド</t>
    </rPh>
    <rPh sb="14" eb="15">
      <t>ガク</t>
    </rPh>
    <phoneticPr fontId="1"/>
  </si>
  <si>
    <t>木造住宅等</t>
    <rPh sb="0" eb="2">
      <t>モクゾウ</t>
    </rPh>
    <rPh sb="2" eb="4">
      <t>ジュウタク</t>
    </rPh>
    <rPh sb="4" eb="5">
      <t>トウ</t>
    </rPh>
    <phoneticPr fontId="1"/>
  </si>
  <si>
    <r>
      <t>⑤と</t>
    </r>
    <r>
      <rPr>
        <b/>
        <u/>
        <sz val="14"/>
        <color rgb="FFC00000"/>
        <rFont val="ＭＳ 明朝"/>
        <family val="1"/>
        <charset val="128"/>
      </rPr>
      <t>補助限度額30万円</t>
    </r>
    <r>
      <rPr>
        <sz val="11"/>
        <color theme="1"/>
        <rFont val="ＭＳ 明朝"/>
        <family val="1"/>
        <charset val="128"/>
      </rPr>
      <t>を比較し低い額</t>
    </r>
    <rPh sb="2" eb="4">
      <t>ホジョ</t>
    </rPh>
    <rPh sb="4" eb="6">
      <t>ゲンド</t>
    </rPh>
    <rPh sb="6" eb="7">
      <t>ガク</t>
    </rPh>
    <rPh sb="9" eb="11">
      <t>マンエン</t>
    </rPh>
    <rPh sb="12" eb="14">
      <t>ヒカク</t>
    </rPh>
    <rPh sb="15" eb="16">
      <t>ヒク</t>
    </rPh>
    <rPh sb="17" eb="18">
      <t>ガク</t>
    </rPh>
    <phoneticPr fontId="1"/>
  </si>
  <si>
    <t>多数の者が利用する建築物</t>
    <rPh sb="0" eb="2">
      <t>タスウ</t>
    </rPh>
    <rPh sb="3" eb="4">
      <t>モノ</t>
    </rPh>
    <rPh sb="5" eb="7">
      <t>リヨウ</t>
    </rPh>
    <rPh sb="9" eb="12">
      <t>ケンチクブツ</t>
    </rPh>
    <phoneticPr fontId="1"/>
  </si>
  <si>
    <r>
      <t>⑤と</t>
    </r>
    <r>
      <rPr>
        <b/>
        <u/>
        <sz val="14"/>
        <color rgb="FFC00000"/>
        <rFont val="ＭＳ 明朝"/>
        <family val="1"/>
        <charset val="128"/>
      </rPr>
      <t>補助限度額300万円</t>
    </r>
    <r>
      <rPr>
        <sz val="11"/>
        <color theme="1"/>
        <rFont val="ＭＳ 明朝"/>
        <family val="1"/>
        <charset val="128"/>
      </rPr>
      <t>を比較し低い額</t>
    </r>
    <rPh sb="2" eb="4">
      <t>ホジョ</t>
    </rPh>
    <rPh sb="4" eb="6">
      <t>ゲンド</t>
    </rPh>
    <rPh sb="6" eb="7">
      <t>ガク</t>
    </rPh>
    <rPh sb="10" eb="12">
      <t>マンエン</t>
    </rPh>
    <rPh sb="13" eb="15">
      <t>ヒカク</t>
    </rPh>
    <rPh sb="16" eb="17">
      <t>ヒク</t>
    </rPh>
    <rPh sb="18" eb="19">
      <t>ガク</t>
    </rPh>
    <phoneticPr fontId="1"/>
  </si>
  <si>
    <t>共同住宅（分譲・賃貸）</t>
    <rPh sb="0" eb="2">
      <t>キョウドウ</t>
    </rPh>
    <rPh sb="2" eb="4">
      <t>ジュウタク</t>
    </rPh>
    <rPh sb="5" eb="7">
      <t>ブンジョウ</t>
    </rPh>
    <rPh sb="8" eb="10">
      <t>チンタイ</t>
    </rPh>
    <phoneticPr fontId="1"/>
  </si>
  <si>
    <t>51,700円／㎡</t>
    <rPh sb="6" eb="7">
      <t>エン</t>
    </rPh>
    <phoneticPr fontId="1"/>
  </si>
  <si>
    <t>耐震改修補助金額算定基礎</t>
    <rPh sb="0" eb="2">
      <t>タイシン</t>
    </rPh>
    <rPh sb="2" eb="4">
      <t>カイシュウ</t>
    </rPh>
    <rPh sb="4" eb="6">
      <t>ホジョ</t>
    </rPh>
    <rPh sb="9" eb="10">
      <t>サダ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</si>
</sst>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円／㎡&quot;"/>
    <numFmt numFmtId="177" formatCode="#,##0.00_ "/>
    <numFmt numFmtId="178" formatCode="#,##0_ "/>
    <numFmt numFmtId="179" formatCode="#,##0_);[Red]\(#,##0\)"/>
  </numFmts>
  <fonts count="16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22"/>
      <color rgb="FFFFFF66"/>
      <name val="ＭＳ 明朝"/>
      <family val="1"/>
      <charset val="128"/>
    </font>
    <font>
      <sz val="22"/>
      <color rgb="FFFFFF66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u/>
      <sz val="14"/>
      <color rgb="FFC0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177" fontId="2" fillId="3" borderId="13" xfId="0" applyNumberFormat="1" applyFont="1" applyFill="1" applyBorder="1" applyAlignment="1" applyProtection="1">
      <alignment vertical="center" shrinkToFit="1"/>
      <protection locked="0"/>
    </xf>
    <xf numFmtId="176" fontId="2" fillId="0" borderId="0" xfId="0" applyNumberFormat="1" applyFont="1" applyBorder="1" applyAlignment="1" applyProtection="1">
      <alignment vertical="center" shrinkToFit="1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12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2" fillId="0" borderId="0" xfId="0" applyFont="1" applyBorder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9" fillId="0" borderId="0" xfId="0" applyFont="1" applyBorder="1" applyProtection="1">
      <alignment vertical="center"/>
    </xf>
    <xf numFmtId="0" fontId="2" fillId="0" borderId="0" xfId="0" applyFont="1" applyBorder="1" applyAlignment="1" applyProtection="1">
      <alignment horizontal="left" vertical="center" shrinkToFit="1"/>
    </xf>
    <xf numFmtId="0" fontId="2" fillId="0" borderId="0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Protection="1">
      <alignment vertical="center"/>
    </xf>
    <xf numFmtId="178" fontId="11" fillId="0" borderId="0" xfId="0" applyNumberFormat="1" applyFont="1" applyFill="1" applyBorder="1" applyAlignment="1" applyProtection="1">
      <alignment horizontal="right" vertical="center" shrinkToFit="1"/>
    </xf>
    <xf numFmtId="0" fontId="10" fillId="0" borderId="0" xfId="0" applyFont="1" applyProtection="1">
      <alignment vertical="center"/>
    </xf>
    <xf numFmtId="0" fontId="2" fillId="0" borderId="1" xfId="0" applyFont="1" applyBorder="1" applyProtection="1">
      <alignment vertical="center"/>
    </xf>
    <xf numFmtId="0" fontId="2" fillId="0" borderId="6" xfId="0" applyFont="1" applyBorder="1" applyProtection="1">
      <alignment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6" xfId="0" applyFont="1" applyBorder="1" applyProtection="1">
      <alignment vertical="center"/>
    </xf>
    <xf numFmtId="0" fontId="2" fillId="0" borderId="2" xfId="0" applyFont="1" applyBorder="1" applyProtection="1">
      <alignment vertical="center"/>
    </xf>
    <xf numFmtId="176" fontId="2" fillId="0" borderId="0" xfId="0" applyNumberFormat="1" applyFont="1" applyBorder="1" applyProtection="1">
      <alignment vertical="center"/>
    </xf>
    <xf numFmtId="178" fontId="2" fillId="0" borderId="13" xfId="0" applyNumberFormat="1" applyFont="1" applyBorder="1" applyProtection="1">
      <alignment vertical="center"/>
    </xf>
    <xf numFmtId="0" fontId="2" fillId="0" borderId="17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2" fillId="0" borderId="7" xfId="0" applyFont="1" applyBorder="1" applyProtection="1">
      <alignment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8" xfId="0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9" xfId="0" applyFont="1" applyBorder="1" applyProtection="1">
      <alignment vertical="center"/>
    </xf>
    <xf numFmtId="12" fontId="2" fillId="0" borderId="0" xfId="0" applyNumberFormat="1" applyFont="1" applyBorder="1" applyAlignment="1" applyProtection="1">
      <alignment horizontal="center" vertical="center"/>
    </xf>
    <xf numFmtId="178" fontId="2" fillId="0" borderId="13" xfId="0" applyNumberFormat="1" applyFont="1" applyBorder="1" applyAlignment="1" applyProtection="1">
      <alignment vertical="center" shrinkToFit="1"/>
    </xf>
    <xf numFmtId="0" fontId="2" fillId="0" borderId="5" xfId="0" applyFont="1" applyBorder="1" applyProtection="1">
      <alignment vertical="center"/>
    </xf>
    <xf numFmtId="0" fontId="2" fillId="0" borderId="9" xfId="0" applyFont="1" applyBorder="1" applyProtection="1">
      <alignment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20" xfId="0" applyFont="1" applyBorder="1" applyProtection="1">
      <alignment vertical="center"/>
    </xf>
    <xf numFmtId="0" fontId="10" fillId="0" borderId="6" xfId="0" applyFont="1" applyBorder="1" applyProtection="1">
      <alignment vertical="center"/>
    </xf>
    <xf numFmtId="9" fontId="2" fillId="0" borderId="0" xfId="0" applyNumberFormat="1" applyFont="1" applyBorder="1" applyAlignment="1" applyProtection="1">
      <alignment horizontal="center" vertical="center"/>
    </xf>
    <xf numFmtId="178" fontId="2" fillId="0" borderId="14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shrinkToFit="1"/>
    </xf>
    <xf numFmtId="179" fontId="11" fillId="3" borderId="10" xfId="0" applyNumberFormat="1" applyFont="1" applyFill="1" applyBorder="1" applyAlignment="1" applyProtection="1">
      <alignment horizontal="right" vertical="center" shrinkToFit="1"/>
      <protection locked="0"/>
    </xf>
    <xf numFmtId="179" fontId="11" fillId="3" borderId="11" xfId="0" applyNumberFormat="1" applyFont="1" applyFill="1" applyBorder="1" applyAlignment="1" applyProtection="1">
      <alignment horizontal="right" vertical="center" shrinkToFit="1"/>
      <protection locked="0"/>
    </xf>
    <xf numFmtId="179" fontId="11" fillId="3" borderId="15" xfId="0" applyNumberFormat="1" applyFont="1" applyFill="1" applyBorder="1" applyAlignment="1" applyProtection="1">
      <alignment horizontal="right" vertical="center" shrinkToFit="1"/>
      <protection locked="0"/>
    </xf>
    <xf numFmtId="179" fontId="11" fillId="3" borderId="10" xfId="0" applyNumberFormat="1" applyFont="1" applyFill="1" applyBorder="1" applyAlignment="1" applyProtection="1">
      <alignment horizontal="right" vertical="center"/>
      <protection locked="0"/>
    </xf>
    <xf numFmtId="179" fontId="11" fillId="3" borderId="11" xfId="0" applyNumberFormat="1" applyFont="1" applyFill="1" applyBorder="1" applyAlignment="1" applyProtection="1">
      <alignment horizontal="right" vertical="center"/>
      <protection locked="0"/>
    </xf>
    <xf numFmtId="179" fontId="11" fillId="3" borderId="15" xfId="0" applyNumberFormat="1" applyFont="1" applyFill="1" applyBorder="1" applyAlignment="1" applyProtection="1">
      <alignment horizontal="right" vertical="center"/>
      <protection locked="0"/>
    </xf>
    <xf numFmtId="178" fontId="11" fillId="0" borderId="10" xfId="0" applyNumberFormat="1" applyFont="1" applyBorder="1" applyAlignment="1" applyProtection="1">
      <alignment horizontal="right" vertical="center" shrinkToFit="1"/>
    </xf>
    <xf numFmtId="178" fontId="11" fillId="0" borderId="11" xfId="0" applyNumberFormat="1" applyFont="1" applyBorder="1" applyAlignment="1" applyProtection="1">
      <alignment horizontal="right" vertical="center" shrinkToFit="1"/>
    </xf>
    <xf numFmtId="178" fontId="11" fillId="0" borderId="15" xfId="0" applyNumberFormat="1" applyFont="1" applyBorder="1" applyAlignment="1" applyProtection="1">
      <alignment horizontal="right" vertical="center" shrinkToFit="1"/>
    </xf>
    <xf numFmtId="179" fontId="11" fillId="0" borderId="10" xfId="0" applyNumberFormat="1" applyFont="1" applyFill="1" applyBorder="1" applyAlignment="1" applyProtection="1">
      <alignment horizontal="right" vertical="center" shrinkToFit="1"/>
    </xf>
    <xf numFmtId="179" fontId="11" fillId="0" borderId="11" xfId="0" applyNumberFormat="1" applyFont="1" applyFill="1" applyBorder="1" applyAlignment="1" applyProtection="1">
      <alignment horizontal="right" vertical="center" shrinkToFit="1"/>
    </xf>
    <xf numFmtId="179" fontId="11" fillId="0" borderId="15" xfId="0" applyNumberFormat="1" applyFont="1" applyFill="1" applyBorder="1" applyAlignment="1" applyProtection="1">
      <alignment horizontal="right" vertical="center" shrinkToFit="1"/>
    </xf>
    <xf numFmtId="57" fontId="2" fillId="0" borderId="0" xfId="0" applyNumberFormat="1" applyFont="1" applyAlignment="1" applyProtection="1">
      <alignment horizontal="right" vertical="center"/>
    </xf>
    <xf numFmtId="0" fontId="2" fillId="0" borderId="0" xfId="0" applyFont="1" applyAlignment="1" applyProtection="1">
      <alignment horizontal="right" vertical="center"/>
    </xf>
    <xf numFmtId="0" fontId="3" fillId="2" borderId="0" xfId="0" applyFont="1" applyFill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left" vertical="center" shrinkToFit="1"/>
      <protection locked="0"/>
    </xf>
    <xf numFmtId="0" fontId="2" fillId="3" borderId="11" xfId="0" applyFont="1" applyFill="1" applyBorder="1" applyAlignment="1" applyProtection="1">
      <alignment horizontal="left" vertical="center" shrinkToFit="1"/>
      <protection locked="0"/>
    </xf>
    <xf numFmtId="0" fontId="2" fillId="3" borderId="15" xfId="0" applyFont="1" applyFill="1" applyBorder="1" applyAlignment="1" applyProtection="1">
      <alignment horizontal="left" vertical="center" shrinkToFit="1"/>
      <protection locked="0"/>
    </xf>
    <xf numFmtId="0" fontId="2" fillId="3" borderId="10" xfId="0" applyFont="1" applyFill="1" applyBorder="1" applyAlignment="1" applyProtection="1">
      <alignment horizontal="left" vertical="center" wrapText="1"/>
      <protection locked="0"/>
    </xf>
    <xf numFmtId="0" fontId="2" fillId="3" borderId="11" xfId="0" applyFont="1" applyFill="1" applyBorder="1" applyAlignment="1" applyProtection="1">
      <alignment horizontal="left" vertical="center" wrapText="1"/>
      <protection locked="0"/>
    </xf>
    <xf numFmtId="0" fontId="2" fillId="3" borderId="15" xfId="0" applyFont="1" applyFill="1" applyBorder="1" applyAlignment="1" applyProtection="1">
      <alignment horizontal="left" vertical="center" wrapText="1"/>
      <protection locked="0"/>
    </xf>
    <xf numFmtId="178" fontId="11" fillId="3" borderId="10" xfId="0" applyNumberFormat="1" applyFont="1" applyFill="1" applyBorder="1" applyAlignment="1" applyProtection="1">
      <alignment horizontal="right" vertical="center" shrinkToFit="1"/>
      <protection locked="0"/>
    </xf>
    <xf numFmtId="178" fontId="11" fillId="3" borderId="11" xfId="0" applyNumberFormat="1" applyFont="1" applyFill="1" applyBorder="1" applyAlignment="1" applyProtection="1">
      <alignment horizontal="right" vertical="center" shrinkToFit="1"/>
      <protection locked="0"/>
    </xf>
    <xf numFmtId="178" fontId="11" fillId="3" borderId="15" xfId="0" applyNumberFormat="1" applyFont="1" applyFill="1" applyBorder="1" applyAlignment="1" applyProtection="1">
      <alignment horizontal="right" vertical="center" shrinkToFit="1"/>
      <protection locked="0"/>
    </xf>
    <xf numFmtId="178" fontId="11" fillId="3" borderId="10" xfId="0" applyNumberFormat="1" applyFont="1" applyFill="1" applyBorder="1" applyAlignment="1" applyProtection="1">
      <alignment horizontal="right" vertical="center"/>
      <protection locked="0"/>
    </xf>
    <xf numFmtId="178" fontId="11" fillId="3" borderId="11" xfId="0" applyNumberFormat="1" applyFont="1" applyFill="1" applyBorder="1" applyAlignment="1" applyProtection="1">
      <alignment horizontal="right" vertical="center"/>
      <protection locked="0"/>
    </xf>
    <xf numFmtId="178" fontId="11" fillId="3" borderId="15" xfId="0" applyNumberFormat="1" applyFont="1" applyFill="1" applyBorder="1" applyAlignment="1" applyProtection="1">
      <alignment horizontal="right" vertical="center"/>
      <protection locked="0"/>
    </xf>
    <xf numFmtId="0" fontId="11" fillId="0" borderId="11" xfId="0" applyFont="1" applyFill="1" applyBorder="1" applyAlignment="1" applyProtection="1">
      <alignment horizontal="right" vertical="center" shrinkToFit="1"/>
    </xf>
    <xf numFmtId="0" fontId="11" fillId="0" borderId="15" xfId="0" applyFont="1" applyFill="1" applyBorder="1" applyAlignment="1" applyProtection="1">
      <alignment horizontal="right" vertical="center" shrinkToFit="1"/>
    </xf>
    <xf numFmtId="0" fontId="3" fillId="4" borderId="0" xfId="0" applyFont="1" applyFill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3" fillId="5" borderId="0" xfId="0" applyFont="1" applyFill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  <color rgb="FFFF9999"/>
      <color rgb="FF00CC00"/>
      <color rgb="FF00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ln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</a:spPr>
      <a:bodyPr vertOverflow="overflow" horzOverflow="overflow"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49"/>
  <sheetViews>
    <sheetView showZeros="0" view="pageBreakPreview" zoomScale="115" zoomScaleSheetLayoutView="115" workbookViewId="0">
      <selection activeCell="A5" sqref="A5:N5"/>
    </sheetView>
  </sheetViews>
  <sheetFormatPr defaultRowHeight="13.5"/>
  <cols>
    <col min="1" max="1" width="1.125" style="3" customWidth="1"/>
    <col min="2" max="2" width="6.625" style="3" customWidth="1"/>
    <col min="3" max="3" width="11.75" style="3" customWidth="1"/>
    <col min="4" max="4" width="3.375" style="3" bestFit="1" customWidth="1"/>
    <col min="5" max="5" width="9" style="3" customWidth="1"/>
    <col min="6" max="6" width="13.625" style="3" customWidth="1"/>
    <col min="7" max="7" width="3.375" style="3" bestFit="1" customWidth="1"/>
    <col min="8" max="8" width="3.375" style="4" bestFit="1" customWidth="1"/>
    <col min="9" max="9" width="14" style="3" bestFit="1" customWidth="1"/>
    <col min="10" max="10" width="3.375" style="4" bestFit="1" customWidth="1"/>
    <col min="11" max="11" width="13.625" style="3" customWidth="1"/>
    <col min="12" max="13" width="3.375" style="4" bestFit="1" customWidth="1"/>
    <col min="14" max="14" width="1.5" style="3" customWidth="1"/>
    <col min="15" max="15" width="9" style="3" customWidth="1"/>
    <col min="16" max="16384" width="9" style="3"/>
  </cols>
  <sheetData>
    <row r="1" spans="1:14" ht="6" customHeight="1"/>
    <row r="2" spans="1:14" ht="20.25" customHeight="1">
      <c r="B2" s="5" t="s">
        <v>19</v>
      </c>
      <c r="K2" s="6"/>
    </row>
    <row r="3" spans="1:14" ht="8.25" customHeight="1">
      <c r="B3" s="7"/>
    </row>
    <row r="4" spans="1:14">
      <c r="K4" s="58">
        <v>45748</v>
      </c>
      <c r="L4" s="59"/>
      <c r="M4" s="59"/>
      <c r="N4" s="59"/>
    </row>
    <row r="5" spans="1:14" ht="18.75">
      <c r="A5" s="60" t="s">
        <v>28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</row>
    <row r="6" spans="1:14" ht="24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8.5">
      <c r="A7" s="61" t="s">
        <v>22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</row>
    <row r="8" spans="1:14" ht="30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ht="7.5" customHeight="1">
      <c r="A9" s="10"/>
      <c r="B9" s="10"/>
      <c r="C9" s="10"/>
      <c r="D9" s="10"/>
      <c r="E9" s="10"/>
      <c r="F9" s="10"/>
      <c r="G9" s="10"/>
      <c r="H9" s="11"/>
      <c r="I9" s="10"/>
      <c r="J9" s="11"/>
      <c r="K9" s="10"/>
      <c r="L9" s="11"/>
      <c r="M9" s="11"/>
      <c r="N9" s="10"/>
    </row>
    <row r="10" spans="1:14" ht="37.5" customHeight="1">
      <c r="A10" s="10"/>
      <c r="B10" s="12" t="s">
        <v>12</v>
      </c>
      <c r="C10" s="10"/>
      <c r="D10" s="62"/>
      <c r="E10" s="63"/>
      <c r="F10" s="63"/>
      <c r="G10" s="63"/>
      <c r="H10" s="63"/>
      <c r="I10" s="63"/>
      <c r="J10" s="63"/>
      <c r="K10" s="63"/>
      <c r="L10" s="63"/>
      <c r="M10" s="64"/>
      <c r="N10" s="10"/>
    </row>
    <row r="11" spans="1:14" ht="18.75" customHeight="1">
      <c r="A11" s="10"/>
      <c r="B11" s="10"/>
      <c r="C11" s="10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0"/>
    </row>
    <row r="12" spans="1:14" ht="37.5" customHeight="1">
      <c r="A12" s="10"/>
      <c r="B12" s="12" t="s">
        <v>13</v>
      </c>
      <c r="C12" s="10"/>
      <c r="D12" s="14"/>
      <c r="E12" s="15" t="s">
        <v>14</v>
      </c>
      <c r="F12" s="65"/>
      <c r="G12" s="66"/>
      <c r="H12" s="66"/>
      <c r="I12" s="66"/>
      <c r="J12" s="66"/>
      <c r="K12" s="66"/>
      <c r="L12" s="66"/>
      <c r="M12" s="67"/>
      <c r="N12" s="10"/>
    </row>
    <row r="13" spans="1:14" ht="8.25" customHeight="1">
      <c r="A13" s="10"/>
      <c r="B13" s="12"/>
      <c r="C13" s="10"/>
      <c r="D13" s="14"/>
      <c r="E13" s="14"/>
      <c r="F13" s="16"/>
      <c r="G13" s="16"/>
      <c r="H13" s="16"/>
      <c r="I13" s="16"/>
      <c r="J13" s="16"/>
      <c r="K13" s="16"/>
      <c r="L13" s="16"/>
      <c r="M13" s="16"/>
      <c r="N13" s="10"/>
    </row>
    <row r="14" spans="1:14" ht="30" customHeight="1"/>
    <row r="15" spans="1:14" ht="24" customHeight="1">
      <c r="B15" s="17" t="s">
        <v>15</v>
      </c>
      <c r="I15" s="46"/>
      <c r="J15" s="47"/>
      <c r="K15" s="48"/>
      <c r="L15" s="4" t="s">
        <v>0</v>
      </c>
      <c r="M15" s="4" t="s">
        <v>1</v>
      </c>
    </row>
    <row r="16" spans="1:14" ht="13.5" customHeight="1">
      <c r="B16" s="17"/>
      <c r="I16" s="18"/>
      <c r="J16" s="18"/>
      <c r="K16" s="18"/>
    </row>
    <row r="17" spans="1:14" ht="24" customHeight="1">
      <c r="C17" s="3" t="s">
        <v>16</v>
      </c>
      <c r="I17" s="49"/>
      <c r="J17" s="50"/>
      <c r="K17" s="51"/>
      <c r="L17" s="4" t="s">
        <v>0</v>
      </c>
    </row>
    <row r="18" spans="1:14" ht="30" customHeight="1">
      <c r="I18" s="11"/>
      <c r="J18" s="11"/>
      <c r="K18" s="11"/>
    </row>
    <row r="19" spans="1:14" ht="14.25" customHeight="1"/>
    <row r="20" spans="1:14" ht="24" customHeight="1">
      <c r="B20" s="17" t="s">
        <v>21</v>
      </c>
      <c r="I20" s="52">
        <f>K26</f>
        <v>0</v>
      </c>
      <c r="J20" s="53"/>
      <c r="K20" s="54"/>
      <c r="L20" s="4" t="s">
        <v>0</v>
      </c>
      <c r="M20" s="4" t="s">
        <v>3</v>
      </c>
    </row>
    <row r="21" spans="1:14" ht="11.25" customHeight="1">
      <c r="B21" s="19"/>
    </row>
    <row r="22" spans="1:14" ht="5.25" customHeight="1">
      <c r="A22" s="20"/>
      <c r="B22" s="21"/>
      <c r="C22" s="21"/>
      <c r="D22" s="21"/>
      <c r="E22" s="21"/>
      <c r="F22" s="21"/>
      <c r="G22" s="21"/>
      <c r="H22" s="22"/>
      <c r="I22" s="21"/>
      <c r="J22" s="22"/>
      <c r="K22" s="21"/>
      <c r="L22" s="22"/>
      <c r="M22" s="22"/>
      <c r="N22" s="23"/>
    </row>
    <row r="23" spans="1:14" ht="24" customHeight="1">
      <c r="A23" s="24"/>
      <c r="B23" s="10"/>
      <c r="C23" s="10" t="s">
        <v>4</v>
      </c>
      <c r="D23" s="10"/>
      <c r="E23" s="10"/>
      <c r="F23" s="1"/>
      <c r="G23" s="10" t="s">
        <v>5</v>
      </c>
      <c r="H23" s="11" t="s">
        <v>6</v>
      </c>
      <c r="I23" s="25">
        <v>39900</v>
      </c>
      <c r="J23" s="11" t="s">
        <v>2</v>
      </c>
      <c r="K23" s="26">
        <f>F23*I23</f>
        <v>0</v>
      </c>
      <c r="L23" s="11" t="s">
        <v>0</v>
      </c>
      <c r="M23" s="11" t="s">
        <v>7</v>
      </c>
      <c r="N23" s="27"/>
    </row>
    <row r="24" spans="1:14" ht="8.25" customHeight="1">
      <c r="A24" s="28"/>
      <c r="B24" s="29"/>
      <c r="C24" s="29"/>
      <c r="D24" s="29"/>
      <c r="E24" s="29"/>
      <c r="F24" s="30"/>
      <c r="G24" s="29"/>
      <c r="H24" s="30"/>
      <c r="I24" s="29"/>
      <c r="J24" s="30"/>
      <c r="K24" s="29"/>
      <c r="L24" s="30"/>
      <c r="M24" s="30"/>
      <c r="N24" s="31"/>
    </row>
    <row r="25" spans="1:14" ht="8.25" customHeight="1">
      <c r="A25" s="32"/>
      <c r="B25" s="33"/>
      <c r="C25" s="33"/>
      <c r="D25" s="33"/>
      <c r="E25" s="33"/>
      <c r="F25" s="33"/>
      <c r="G25" s="33"/>
      <c r="H25" s="34"/>
      <c r="I25" s="33"/>
      <c r="J25" s="34"/>
      <c r="K25" s="33"/>
      <c r="L25" s="34"/>
      <c r="M25" s="34"/>
      <c r="N25" s="35"/>
    </row>
    <row r="26" spans="1:14" ht="24" customHeight="1">
      <c r="A26" s="24"/>
      <c r="B26" s="10" t="s">
        <v>17</v>
      </c>
      <c r="C26" s="10"/>
      <c r="D26" s="10"/>
      <c r="E26" s="10"/>
      <c r="F26" s="10"/>
      <c r="G26" s="11"/>
      <c r="H26" s="11"/>
      <c r="I26" s="36"/>
      <c r="J26" s="11"/>
      <c r="K26" s="37">
        <f>MIN(I15,K23)</f>
        <v>0</v>
      </c>
      <c r="L26" s="11" t="s">
        <v>0</v>
      </c>
      <c r="M26" s="11" t="s">
        <v>3</v>
      </c>
      <c r="N26" s="27"/>
    </row>
    <row r="27" spans="1:14" ht="8.25" customHeight="1">
      <c r="A27" s="38"/>
      <c r="B27" s="39"/>
      <c r="C27" s="39"/>
      <c r="D27" s="39"/>
      <c r="E27" s="39"/>
      <c r="F27" s="39"/>
      <c r="G27" s="39"/>
      <c r="H27" s="40"/>
      <c r="I27" s="39"/>
      <c r="J27" s="40"/>
      <c r="K27" s="39"/>
      <c r="L27" s="40"/>
      <c r="M27" s="40"/>
      <c r="N27" s="41"/>
    </row>
    <row r="28" spans="1:14" ht="8.25" customHeight="1">
      <c r="A28" s="10"/>
      <c r="B28" s="10"/>
      <c r="C28" s="10"/>
      <c r="D28" s="10"/>
      <c r="E28" s="10"/>
      <c r="F28" s="10"/>
      <c r="G28" s="10"/>
      <c r="H28" s="11"/>
      <c r="I28" s="10"/>
      <c r="J28" s="11"/>
      <c r="K28" s="10"/>
      <c r="L28" s="11"/>
      <c r="M28" s="11"/>
      <c r="N28" s="10"/>
    </row>
    <row r="29" spans="1:14" ht="30" customHeight="1">
      <c r="A29" s="10"/>
      <c r="B29" s="10"/>
      <c r="C29" s="10"/>
      <c r="D29" s="10"/>
      <c r="E29" s="10"/>
      <c r="F29" s="10"/>
      <c r="G29" s="10"/>
      <c r="H29" s="11"/>
      <c r="I29" s="10"/>
      <c r="J29" s="11"/>
      <c r="K29" s="10"/>
      <c r="L29" s="11"/>
      <c r="M29" s="11"/>
      <c r="N29" s="10"/>
    </row>
    <row r="30" spans="1:14" ht="14.25" customHeight="1">
      <c r="A30" s="10"/>
      <c r="B30" s="10"/>
      <c r="C30" s="10"/>
      <c r="D30" s="10"/>
      <c r="E30" s="10"/>
      <c r="F30" s="10"/>
      <c r="G30" s="10"/>
      <c r="H30" s="11"/>
      <c r="I30" s="10"/>
      <c r="J30" s="11"/>
      <c r="K30" s="10"/>
      <c r="L30" s="11"/>
      <c r="M30" s="11"/>
      <c r="N30" s="10"/>
    </row>
    <row r="31" spans="1:14" ht="24" customHeight="1">
      <c r="B31" s="17" t="s">
        <v>11</v>
      </c>
      <c r="I31" s="55">
        <f>K38</f>
        <v>0</v>
      </c>
      <c r="J31" s="56"/>
      <c r="K31" s="57"/>
      <c r="L31" s="4" t="s">
        <v>0</v>
      </c>
      <c r="M31" s="4" t="s">
        <v>10</v>
      </c>
    </row>
    <row r="32" spans="1:14" ht="11.25" customHeight="1">
      <c r="B32" s="19"/>
      <c r="K32" s="10"/>
    </row>
    <row r="33" spans="1:14" ht="6.75" customHeight="1">
      <c r="A33" s="20"/>
      <c r="B33" s="42"/>
      <c r="C33" s="21"/>
      <c r="D33" s="21"/>
      <c r="E33" s="21"/>
      <c r="F33" s="21"/>
      <c r="G33" s="21"/>
      <c r="H33" s="22"/>
      <c r="I33" s="21"/>
      <c r="J33" s="22"/>
      <c r="K33" s="21"/>
      <c r="L33" s="22"/>
      <c r="M33" s="22"/>
      <c r="N33" s="23"/>
    </row>
    <row r="34" spans="1:14" ht="24" customHeight="1">
      <c r="A34" s="24"/>
      <c r="B34" s="10"/>
      <c r="C34" s="10" t="s">
        <v>18</v>
      </c>
      <c r="D34" s="10"/>
      <c r="E34" s="10"/>
      <c r="F34" s="37">
        <f>+I20</f>
        <v>0</v>
      </c>
      <c r="G34" s="10" t="s">
        <v>0</v>
      </c>
      <c r="H34" s="10" t="s">
        <v>6</v>
      </c>
      <c r="I34" s="43">
        <v>0.23</v>
      </c>
      <c r="J34" s="10" t="s">
        <v>2</v>
      </c>
      <c r="K34" s="37">
        <f>ROUND(F34*I34,0)</f>
        <v>0</v>
      </c>
      <c r="L34" s="11" t="s">
        <v>0</v>
      </c>
      <c r="M34" s="11" t="s">
        <v>8</v>
      </c>
      <c r="N34" s="27"/>
    </row>
    <row r="35" spans="1:14" ht="9.75" customHeight="1">
      <c r="A35" s="24"/>
      <c r="B35" s="10"/>
      <c r="C35" s="10"/>
      <c r="D35" s="10"/>
      <c r="E35" s="10"/>
      <c r="F35" s="10"/>
      <c r="G35" s="10"/>
      <c r="H35" s="11"/>
      <c r="I35" s="10"/>
      <c r="J35" s="11"/>
      <c r="K35" s="10"/>
      <c r="L35" s="11"/>
      <c r="M35" s="11"/>
      <c r="N35" s="27"/>
    </row>
    <row r="36" spans="1:14" ht="24" customHeight="1">
      <c r="A36" s="24"/>
      <c r="B36" s="10"/>
      <c r="C36" s="10" t="s">
        <v>20</v>
      </c>
      <c r="D36" s="10"/>
      <c r="E36" s="10"/>
      <c r="F36" s="10"/>
      <c r="G36" s="10"/>
      <c r="H36" s="11"/>
      <c r="I36" s="10"/>
      <c r="J36" s="11"/>
      <c r="K36" s="37">
        <f>ROUNDDOWN(K34,-3)</f>
        <v>0</v>
      </c>
      <c r="L36" s="11" t="s">
        <v>0</v>
      </c>
      <c r="M36" s="11" t="s">
        <v>9</v>
      </c>
      <c r="N36" s="27"/>
    </row>
    <row r="37" spans="1:14" ht="10.5" customHeight="1">
      <c r="A37" s="24"/>
      <c r="B37" s="10"/>
      <c r="C37" s="10"/>
      <c r="D37" s="10"/>
      <c r="E37" s="10"/>
      <c r="F37" s="10"/>
      <c r="G37" s="10"/>
      <c r="H37" s="11"/>
      <c r="I37" s="10"/>
      <c r="J37" s="11"/>
      <c r="K37" s="10"/>
      <c r="L37" s="11"/>
      <c r="M37" s="11"/>
      <c r="N37" s="27"/>
    </row>
    <row r="38" spans="1:14" ht="24" customHeight="1">
      <c r="A38" s="24"/>
      <c r="B38" s="10"/>
      <c r="C38" s="10" t="s">
        <v>23</v>
      </c>
      <c r="D38" s="10"/>
      <c r="E38" s="10"/>
      <c r="F38" s="10"/>
      <c r="G38" s="10"/>
      <c r="H38" s="11"/>
      <c r="I38" s="10"/>
      <c r="J38" s="44"/>
      <c r="K38" s="37">
        <f>IF(K36&gt;=300000,300000,K36)</f>
        <v>0</v>
      </c>
      <c r="L38" s="11" t="s">
        <v>0</v>
      </c>
      <c r="M38" s="11" t="s">
        <v>10</v>
      </c>
      <c r="N38" s="27"/>
    </row>
    <row r="39" spans="1:14" ht="6" customHeight="1">
      <c r="A39" s="38"/>
      <c r="B39" s="39"/>
      <c r="C39" s="39"/>
      <c r="D39" s="39"/>
      <c r="E39" s="39"/>
      <c r="F39" s="39"/>
      <c r="G39" s="39"/>
      <c r="H39" s="40"/>
      <c r="I39" s="39"/>
      <c r="J39" s="40"/>
      <c r="K39" s="39"/>
      <c r="L39" s="40"/>
      <c r="M39" s="40"/>
      <c r="N39" s="41"/>
    </row>
    <row r="40" spans="1:14" ht="24" customHeight="1"/>
    <row r="41" spans="1:14" ht="24" customHeight="1"/>
    <row r="42" spans="1:14" ht="24" customHeight="1"/>
    <row r="43" spans="1:14" ht="24" customHeight="1"/>
    <row r="44" spans="1:14" ht="24" customHeight="1"/>
    <row r="45" spans="1:14" ht="24" customHeight="1"/>
    <row r="46" spans="1:14" ht="24" customHeight="1"/>
    <row r="47" spans="1:14" ht="24" customHeight="1"/>
    <row r="48" spans="1:14" ht="24" customHeight="1"/>
    <row r="49" ht="24" customHeight="1"/>
  </sheetData>
  <sheetProtection algorithmName="SHA-512" hashValue="E6ad+XCiJCydqhhzXsyO9NLdIazlm/3LrOtCYTzyjVRFmI2lvBFUyKZNud11pzHcuJDT01TzGnJI0UGn9PAoNw==" saltValue="ffb8rKz8AkeXInD8qcz/tA==" spinCount="100000" sheet="1" objects="1" scenarios="1"/>
  <mergeCells count="9">
    <mergeCell ref="I15:K15"/>
    <mergeCell ref="I17:K17"/>
    <mergeCell ref="I20:K20"/>
    <mergeCell ref="I31:K31"/>
    <mergeCell ref="K4:N4"/>
    <mergeCell ref="A5:N5"/>
    <mergeCell ref="A7:N7"/>
    <mergeCell ref="D10:M10"/>
    <mergeCell ref="F12:M12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CC00"/>
  </sheetPr>
  <dimension ref="A2:N49"/>
  <sheetViews>
    <sheetView showZeros="0" tabSelected="1" view="pageBreakPreview" zoomScale="130" zoomScaleSheetLayoutView="130" workbookViewId="0">
      <selection activeCell="A5" sqref="A5:N5"/>
    </sheetView>
  </sheetViews>
  <sheetFormatPr defaultRowHeight="13.5"/>
  <cols>
    <col min="1" max="1" width="1.125" style="3" customWidth="1"/>
    <col min="2" max="2" width="6.625" style="3" customWidth="1"/>
    <col min="3" max="3" width="11.75" style="3" customWidth="1"/>
    <col min="4" max="4" width="3.375" style="3" bestFit="1" customWidth="1"/>
    <col min="5" max="5" width="9" style="3" customWidth="1"/>
    <col min="6" max="6" width="13.625" style="3" customWidth="1"/>
    <col min="7" max="7" width="3.375" style="3" bestFit="1" customWidth="1"/>
    <col min="8" max="8" width="3.375" style="4" bestFit="1" customWidth="1"/>
    <col min="9" max="9" width="11.625" style="3" bestFit="1" customWidth="1"/>
    <col min="10" max="10" width="3.375" style="4" bestFit="1" customWidth="1"/>
    <col min="11" max="11" width="13.625" style="3" customWidth="1"/>
    <col min="12" max="13" width="3.375" style="4" bestFit="1" customWidth="1"/>
    <col min="14" max="14" width="1.5" style="3" customWidth="1"/>
    <col min="15" max="15" width="9" style="3" customWidth="1"/>
    <col min="16" max="16384" width="9" style="3"/>
  </cols>
  <sheetData>
    <row r="2" spans="1:14" ht="25.5">
      <c r="B2" s="5" t="s">
        <v>19</v>
      </c>
      <c r="K2" s="6"/>
    </row>
    <row r="4" spans="1:14">
      <c r="L4" s="58">
        <v>45748</v>
      </c>
      <c r="M4" s="59"/>
      <c r="N4" s="59"/>
    </row>
    <row r="5" spans="1:14" ht="18.75">
      <c r="A5" s="76" t="s">
        <v>28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spans="1:14" ht="24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4" customHeight="1">
      <c r="A7" s="77" t="s">
        <v>26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1:14" ht="30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ht="7.5" customHeight="1">
      <c r="A9" s="10"/>
      <c r="B9" s="10"/>
      <c r="C9" s="10"/>
      <c r="D9" s="10"/>
      <c r="E9" s="10"/>
      <c r="F9" s="10"/>
      <c r="G9" s="10"/>
      <c r="H9" s="11"/>
      <c r="I9" s="10"/>
      <c r="J9" s="11"/>
      <c r="K9" s="10"/>
      <c r="L9" s="11"/>
      <c r="M9" s="11"/>
      <c r="N9" s="10"/>
    </row>
    <row r="10" spans="1:14" ht="37.5" customHeight="1">
      <c r="A10" s="10"/>
      <c r="B10" s="12" t="s">
        <v>12</v>
      </c>
      <c r="C10" s="10"/>
      <c r="D10" s="62"/>
      <c r="E10" s="63"/>
      <c r="F10" s="63"/>
      <c r="G10" s="63"/>
      <c r="H10" s="63"/>
      <c r="I10" s="63"/>
      <c r="J10" s="63"/>
      <c r="K10" s="63"/>
      <c r="L10" s="63"/>
      <c r="M10" s="64"/>
      <c r="N10" s="10"/>
    </row>
    <row r="11" spans="1:14" ht="18.75" customHeight="1">
      <c r="A11" s="10"/>
      <c r="B11" s="10"/>
      <c r="C11" s="10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0"/>
    </row>
    <row r="12" spans="1:14" ht="37.5" customHeight="1">
      <c r="A12" s="10"/>
      <c r="B12" s="12" t="s">
        <v>13</v>
      </c>
      <c r="C12" s="10"/>
      <c r="D12" s="14"/>
      <c r="E12" s="15" t="s">
        <v>14</v>
      </c>
      <c r="F12" s="65"/>
      <c r="G12" s="66"/>
      <c r="H12" s="66"/>
      <c r="I12" s="66"/>
      <c r="J12" s="66"/>
      <c r="K12" s="66"/>
      <c r="L12" s="66"/>
      <c r="M12" s="67"/>
      <c r="N12" s="10"/>
    </row>
    <row r="13" spans="1:14" ht="8.25" customHeight="1">
      <c r="A13" s="10"/>
      <c r="B13" s="12"/>
      <c r="C13" s="10"/>
      <c r="D13" s="14"/>
      <c r="E13" s="14"/>
      <c r="F13" s="16"/>
      <c r="G13" s="16"/>
      <c r="H13" s="16"/>
      <c r="I13" s="16"/>
      <c r="J13" s="16"/>
      <c r="K13" s="16"/>
      <c r="L13" s="16"/>
      <c r="M13" s="16"/>
      <c r="N13" s="10"/>
    </row>
    <row r="14" spans="1:14" ht="30" customHeight="1"/>
    <row r="15" spans="1:14" ht="24" customHeight="1">
      <c r="B15" s="17" t="s">
        <v>15</v>
      </c>
      <c r="I15" s="68"/>
      <c r="J15" s="69"/>
      <c r="K15" s="70"/>
      <c r="L15" s="4" t="s">
        <v>0</v>
      </c>
      <c r="M15" s="4" t="s">
        <v>1</v>
      </c>
    </row>
    <row r="16" spans="1:14" ht="13.5" customHeight="1">
      <c r="B16" s="17"/>
      <c r="I16" s="18"/>
      <c r="J16" s="18"/>
      <c r="K16" s="18"/>
    </row>
    <row r="17" spans="1:14" ht="24" customHeight="1">
      <c r="C17" s="3" t="s">
        <v>16</v>
      </c>
      <c r="I17" s="71"/>
      <c r="J17" s="72"/>
      <c r="K17" s="73"/>
      <c r="L17" s="4" t="s">
        <v>0</v>
      </c>
    </row>
    <row r="18" spans="1:14" ht="30" customHeight="1">
      <c r="I18" s="11"/>
      <c r="J18" s="11"/>
      <c r="K18" s="11"/>
    </row>
    <row r="19" spans="1:14" ht="14.25" customHeight="1"/>
    <row r="20" spans="1:14" ht="24" customHeight="1">
      <c r="B20" s="17" t="s">
        <v>21</v>
      </c>
      <c r="I20" s="52">
        <f>K26</f>
        <v>0</v>
      </c>
      <c r="J20" s="53"/>
      <c r="K20" s="54"/>
      <c r="L20" s="4" t="s">
        <v>0</v>
      </c>
      <c r="M20" s="4" t="s">
        <v>3</v>
      </c>
    </row>
    <row r="21" spans="1:14" ht="11.25" customHeight="1">
      <c r="B21" s="19"/>
    </row>
    <row r="22" spans="1:14" ht="5.25" customHeight="1">
      <c r="A22" s="20"/>
      <c r="B22" s="21"/>
      <c r="C22" s="21"/>
      <c r="D22" s="21"/>
      <c r="E22" s="21"/>
      <c r="F22" s="21"/>
      <c r="G22" s="21"/>
      <c r="H22" s="22"/>
      <c r="I22" s="21"/>
      <c r="J22" s="22"/>
      <c r="K22" s="21"/>
      <c r="L22" s="22"/>
      <c r="M22" s="22"/>
      <c r="N22" s="23"/>
    </row>
    <row r="23" spans="1:14" ht="24" customHeight="1">
      <c r="A23" s="24"/>
      <c r="B23" s="10"/>
      <c r="C23" s="10" t="s">
        <v>4</v>
      </c>
      <c r="D23" s="10"/>
      <c r="E23" s="10"/>
      <c r="F23" s="1"/>
      <c r="G23" s="10" t="s">
        <v>5</v>
      </c>
      <c r="H23" s="11" t="s">
        <v>6</v>
      </c>
      <c r="I23" s="45" t="s">
        <v>27</v>
      </c>
      <c r="J23" s="11" t="s">
        <v>2</v>
      </c>
      <c r="K23" s="26">
        <f>F23*51700</f>
        <v>0</v>
      </c>
      <c r="L23" s="11" t="s">
        <v>0</v>
      </c>
      <c r="M23" s="11" t="s">
        <v>7</v>
      </c>
      <c r="N23" s="27"/>
    </row>
    <row r="24" spans="1:14" ht="8.25" customHeight="1">
      <c r="A24" s="28"/>
      <c r="B24" s="29"/>
      <c r="C24" s="29"/>
      <c r="D24" s="29"/>
      <c r="E24" s="29"/>
      <c r="F24" s="30"/>
      <c r="G24" s="29"/>
      <c r="H24" s="30"/>
      <c r="I24" s="29"/>
      <c r="J24" s="30"/>
      <c r="K24" s="29"/>
      <c r="L24" s="30"/>
      <c r="M24" s="30"/>
      <c r="N24" s="31"/>
    </row>
    <row r="25" spans="1:14" ht="8.25" customHeight="1">
      <c r="A25" s="32"/>
      <c r="B25" s="33"/>
      <c r="C25" s="33"/>
      <c r="D25" s="33"/>
      <c r="E25" s="33"/>
      <c r="F25" s="33"/>
      <c r="G25" s="33"/>
      <c r="H25" s="34"/>
      <c r="I25" s="33"/>
      <c r="J25" s="34"/>
      <c r="K25" s="33"/>
      <c r="L25" s="34"/>
      <c r="M25" s="34"/>
      <c r="N25" s="35"/>
    </row>
    <row r="26" spans="1:14" ht="24" customHeight="1">
      <c r="A26" s="24"/>
      <c r="B26" s="10" t="s">
        <v>17</v>
      </c>
      <c r="C26" s="10"/>
      <c r="D26" s="10"/>
      <c r="E26" s="10"/>
      <c r="F26" s="10"/>
      <c r="G26" s="11"/>
      <c r="H26" s="11"/>
      <c r="I26" s="36"/>
      <c r="J26" s="11"/>
      <c r="K26" s="37">
        <f>MIN(I15,K23)</f>
        <v>0</v>
      </c>
      <c r="L26" s="11" t="s">
        <v>0</v>
      </c>
      <c r="M26" s="11" t="s">
        <v>3</v>
      </c>
      <c r="N26" s="27"/>
    </row>
    <row r="27" spans="1:14" ht="8.25" customHeight="1">
      <c r="A27" s="38"/>
      <c r="B27" s="39"/>
      <c r="C27" s="39"/>
      <c r="D27" s="39"/>
      <c r="E27" s="39"/>
      <c r="F27" s="39"/>
      <c r="G27" s="39"/>
      <c r="H27" s="40"/>
      <c r="I27" s="39"/>
      <c r="J27" s="40"/>
      <c r="K27" s="39"/>
      <c r="L27" s="40"/>
      <c r="M27" s="40"/>
      <c r="N27" s="41"/>
    </row>
    <row r="28" spans="1:14" ht="8.25" customHeight="1">
      <c r="A28" s="10"/>
      <c r="B28" s="10"/>
      <c r="C28" s="10"/>
      <c r="D28" s="10"/>
      <c r="E28" s="10"/>
      <c r="F28" s="10"/>
      <c r="G28" s="10"/>
      <c r="H28" s="11"/>
      <c r="I28" s="10"/>
      <c r="J28" s="11"/>
      <c r="K28" s="10"/>
      <c r="L28" s="11"/>
      <c r="M28" s="11"/>
      <c r="N28" s="10"/>
    </row>
    <row r="29" spans="1:14" ht="30" customHeight="1">
      <c r="A29" s="10"/>
      <c r="B29" s="10"/>
      <c r="C29" s="10"/>
      <c r="D29" s="10"/>
      <c r="E29" s="10"/>
      <c r="F29" s="10"/>
      <c r="G29" s="10"/>
      <c r="H29" s="11"/>
      <c r="I29" s="10"/>
      <c r="J29" s="11"/>
      <c r="K29" s="10"/>
      <c r="L29" s="11"/>
      <c r="M29" s="11"/>
      <c r="N29" s="10"/>
    </row>
    <row r="30" spans="1:14" ht="14.25" customHeight="1">
      <c r="A30" s="10"/>
      <c r="B30" s="10"/>
      <c r="C30" s="10"/>
      <c r="D30" s="10"/>
      <c r="E30" s="10"/>
      <c r="F30" s="10"/>
      <c r="G30" s="10"/>
      <c r="H30" s="11"/>
      <c r="I30" s="10"/>
      <c r="J30" s="11"/>
      <c r="K30" s="10"/>
      <c r="L30" s="11"/>
      <c r="M30" s="11"/>
      <c r="N30" s="10"/>
    </row>
    <row r="31" spans="1:14" ht="24" customHeight="1">
      <c r="B31" s="17" t="s">
        <v>11</v>
      </c>
      <c r="I31" s="52">
        <f>K38</f>
        <v>0</v>
      </c>
      <c r="J31" s="74"/>
      <c r="K31" s="75"/>
      <c r="L31" s="4" t="s">
        <v>0</v>
      </c>
      <c r="M31" s="4" t="s">
        <v>10</v>
      </c>
    </row>
    <row r="32" spans="1:14" ht="11.25" customHeight="1">
      <c r="B32" s="19"/>
      <c r="K32" s="10"/>
    </row>
    <row r="33" spans="1:14" ht="6.75" customHeight="1">
      <c r="A33" s="20"/>
      <c r="B33" s="42"/>
      <c r="C33" s="21"/>
      <c r="D33" s="21"/>
      <c r="E33" s="21"/>
      <c r="F33" s="21"/>
      <c r="G33" s="21"/>
      <c r="H33" s="22"/>
      <c r="I33" s="21"/>
      <c r="J33" s="22"/>
      <c r="K33" s="21"/>
      <c r="L33" s="22"/>
      <c r="M33" s="22"/>
      <c r="N33" s="23"/>
    </row>
    <row r="34" spans="1:14" ht="24" customHeight="1">
      <c r="A34" s="24"/>
      <c r="B34" s="10"/>
      <c r="C34" s="10" t="s">
        <v>18</v>
      </c>
      <c r="D34" s="10"/>
      <c r="E34" s="10"/>
      <c r="F34" s="37">
        <f>+I20</f>
        <v>0</v>
      </c>
      <c r="G34" s="10" t="s">
        <v>0</v>
      </c>
      <c r="H34" s="10" t="s">
        <v>6</v>
      </c>
      <c r="I34" s="36">
        <v>0.33333333333333331</v>
      </c>
      <c r="J34" s="10" t="s">
        <v>2</v>
      </c>
      <c r="K34" s="37">
        <f>F34*I34</f>
        <v>0</v>
      </c>
      <c r="L34" s="11" t="s">
        <v>0</v>
      </c>
      <c r="M34" s="11" t="s">
        <v>8</v>
      </c>
      <c r="N34" s="27"/>
    </row>
    <row r="35" spans="1:14" ht="9.75" customHeight="1">
      <c r="A35" s="24"/>
      <c r="B35" s="10"/>
      <c r="C35" s="10"/>
      <c r="D35" s="10"/>
      <c r="E35" s="10"/>
      <c r="F35" s="10"/>
      <c r="G35" s="10"/>
      <c r="H35" s="11"/>
      <c r="I35" s="10"/>
      <c r="J35" s="11"/>
      <c r="K35" s="10"/>
      <c r="L35" s="11"/>
      <c r="M35" s="11"/>
      <c r="N35" s="27"/>
    </row>
    <row r="36" spans="1:14" ht="24" customHeight="1">
      <c r="A36" s="24"/>
      <c r="B36" s="10"/>
      <c r="C36" s="10" t="s">
        <v>20</v>
      </c>
      <c r="D36" s="10"/>
      <c r="E36" s="10"/>
      <c r="F36" s="10"/>
      <c r="G36" s="10"/>
      <c r="H36" s="11"/>
      <c r="I36" s="10"/>
      <c r="J36" s="11"/>
      <c r="K36" s="37">
        <f>ROUNDDOWN(K34,-3)</f>
        <v>0</v>
      </c>
      <c r="L36" s="11" t="s">
        <v>0</v>
      </c>
      <c r="M36" s="11" t="s">
        <v>9</v>
      </c>
      <c r="N36" s="27"/>
    </row>
    <row r="37" spans="1:14" ht="10.5" customHeight="1">
      <c r="A37" s="24"/>
      <c r="B37" s="10"/>
      <c r="C37" s="10"/>
      <c r="D37" s="10"/>
      <c r="E37" s="10"/>
      <c r="F37" s="10"/>
      <c r="G37" s="10"/>
      <c r="H37" s="11"/>
      <c r="I37" s="10"/>
      <c r="J37" s="11"/>
      <c r="K37" s="10"/>
      <c r="L37" s="11"/>
      <c r="M37" s="11"/>
      <c r="N37" s="27"/>
    </row>
    <row r="38" spans="1:14" ht="24" customHeight="1">
      <c r="A38" s="24"/>
      <c r="B38" s="10"/>
      <c r="C38" s="10" t="s">
        <v>25</v>
      </c>
      <c r="D38" s="10"/>
      <c r="E38" s="10"/>
      <c r="F38" s="10"/>
      <c r="G38" s="10"/>
      <c r="H38" s="11"/>
      <c r="I38" s="10"/>
      <c r="J38" s="44"/>
      <c r="K38" s="37">
        <f>IF(K36&gt;=3000000,3000000,K36)</f>
        <v>0</v>
      </c>
      <c r="L38" s="11" t="s">
        <v>0</v>
      </c>
      <c r="M38" s="11" t="s">
        <v>10</v>
      </c>
      <c r="N38" s="27"/>
    </row>
    <row r="39" spans="1:14" ht="6" customHeight="1">
      <c r="A39" s="38"/>
      <c r="B39" s="39"/>
      <c r="C39" s="39"/>
      <c r="D39" s="39"/>
      <c r="E39" s="39"/>
      <c r="F39" s="39"/>
      <c r="G39" s="39"/>
      <c r="H39" s="40"/>
      <c r="I39" s="39"/>
      <c r="J39" s="40"/>
      <c r="K39" s="39"/>
      <c r="L39" s="40"/>
      <c r="M39" s="40"/>
      <c r="N39" s="41"/>
    </row>
    <row r="40" spans="1:14" ht="24" customHeight="1"/>
    <row r="41" spans="1:14" ht="24" customHeight="1"/>
    <row r="42" spans="1:14" ht="24" customHeight="1"/>
    <row r="43" spans="1:14" ht="24" customHeight="1"/>
    <row r="44" spans="1:14" ht="24" customHeight="1"/>
    <row r="45" spans="1:14" ht="24" customHeight="1"/>
    <row r="46" spans="1:14" ht="24" customHeight="1"/>
    <row r="47" spans="1:14" ht="24" customHeight="1"/>
    <row r="48" spans="1:14" ht="24" customHeight="1"/>
    <row r="49" ht="24" customHeight="1"/>
  </sheetData>
  <sheetProtection algorithmName="SHA-512" hashValue="pzapDED/jbjzZoi+0pz4+sIdJHsLyt0ISX/uAJwZaNlcQ5vIl0h0O6INB/LgeQxR8Pq81l5aP7ppSIO89qOA5Q==" saltValue="GKJ/y/FKACIoIzaOt84Y6g==" spinCount="100000" sheet="1" objects="1" scenarios="1"/>
  <mergeCells count="9">
    <mergeCell ref="I15:K15"/>
    <mergeCell ref="I17:K17"/>
    <mergeCell ref="I20:K20"/>
    <mergeCell ref="I31:K31"/>
    <mergeCell ref="L4:N4"/>
    <mergeCell ref="A5:N5"/>
    <mergeCell ref="A7:N7"/>
    <mergeCell ref="D10:M10"/>
    <mergeCell ref="F12:M12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2:N49"/>
  <sheetViews>
    <sheetView showZeros="0" view="pageBreakPreview" zoomScale="130" zoomScaleSheetLayoutView="130" workbookViewId="0">
      <selection activeCell="A5" sqref="A5:N5"/>
    </sheetView>
  </sheetViews>
  <sheetFormatPr defaultRowHeight="13.5"/>
  <cols>
    <col min="1" max="1" width="1.125" style="3" customWidth="1"/>
    <col min="2" max="2" width="6.625" style="3" customWidth="1"/>
    <col min="3" max="3" width="11.75" style="3" customWidth="1"/>
    <col min="4" max="4" width="3.375" style="3" bestFit="1" customWidth="1"/>
    <col min="5" max="5" width="9" style="3" customWidth="1"/>
    <col min="6" max="6" width="13.625" style="3" customWidth="1"/>
    <col min="7" max="7" width="3.375" style="3" bestFit="1" customWidth="1"/>
    <col min="8" max="8" width="3.375" style="4" bestFit="1" customWidth="1"/>
    <col min="9" max="9" width="11.625" style="3" bestFit="1" customWidth="1"/>
    <col min="10" max="10" width="3.375" style="4" bestFit="1" customWidth="1"/>
    <col min="11" max="11" width="13.625" style="3" customWidth="1"/>
    <col min="12" max="13" width="3.375" style="4" bestFit="1" customWidth="1"/>
    <col min="14" max="14" width="1.5" style="3" customWidth="1"/>
    <col min="15" max="15" width="9" style="3" customWidth="1"/>
    <col min="16" max="16384" width="9" style="3"/>
  </cols>
  <sheetData>
    <row r="2" spans="1:14" ht="25.5">
      <c r="B2" s="5" t="s">
        <v>19</v>
      </c>
      <c r="K2" s="6"/>
    </row>
    <row r="4" spans="1:14">
      <c r="L4" s="58">
        <v>45748</v>
      </c>
      <c r="M4" s="59"/>
      <c r="N4" s="59"/>
    </row>
    <row r="5" spans="1:14" ht="18.75">
      <c r="A5" s="78" t="s">
        <v>28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1:14" ht="24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1">
      <c r="A7" s="77" t="s">
        <v>24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1:14" ht="30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ht="7.5" customHeight="1">
      <c r="A9" s="10"/>
      <c r="B9" s="10"/>
      <c r="C9" s="10"/>
      <c r="D9" s="10"/>
      <c r="E9" s="10"/>
      <c r="F9" s="10"/>
      <c r="G9" s="10"/>
      <c r="H9" s="11"/>
      <c r="I9" s="10"/>
      <c r="J9" s="11"/>
      <c r="K9" s="10"/>
      <c r="L9" s="11"/>
      <c r="M9" s="11"/>
      <c r="N9" s="10"/>
    </row>
    <row r="10" spans="1:14" ht="37.5" customHeight="1">
      <c r="A10" s="10"/>
      <c r="B10" s="12" t="s">
        <v>12</v>
      </c>
      <c r="C10" s="10"/>
      <c r="D10" s="62"/>
      <c r="E10" s="63"/>
      <c r="F10" s="63"/>
      <c r="G10" s="63"/>
      <c r="H10" s="63"/>
      <c r="I10" s="63"/>
      <c r="J10" s="63"/>
      <c r="K10" s="63"/>
      <c r="L10" s="63"/>
      <c r="M10" s="64"/>
      <c r="N10" s="10"/>
    </row>
    <row r="11" spans="1:14" ht="18.75" customHeight="1">
      <c r="A11" s="10"/>
      <c r="B11" s="10"/>
      <c r="C11" s="10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0"/>
    </row>
    <row r="12" spans="1:14" ht="37.5" customHeight="1">
      <c r="A12" s="10"/>
      <c r="B12" s="12" t="s">
        <v>13</v>
      </c>
      <c r="C12" s="10"/>
      <c r="D12" s="14"/>
      <c r="E12" s="15" t="s">
        <v>14</v>
      </c>
      <c r="F12" s="65"/>
      <c r="G12" s="66"/>
      <c r="H12" s="66"/>
      <c r="I12" s="66"/>
      <c r="J12" s="66"/>
      <c r="K12" s="66"/>
      <c r="L12" s="66"/>
      <c r="M12" s="67"/>
      <c r="N12" s="10"/>
    </row>
    <row r="13" spans="1:14" ht="8.25" customHeight="1">
      <c r="A13" s="10"/>
      <c r="B13" s="12"/>
      <c r="C13" s="10"/>
      <c r="D13" s="14"/>
      <c r="E13" s="14"/>
      <c r="F13" s="16"/>
      <c r="G13" s="16"/>
      <c r="H13" s="16"/>
      <c r="I13" s="16"/>
      <c r="J13" s="16"/>
      <c r="K13" s="16"/>
      <c r="L13" s="16"/>
      <c r="M13" s="16"/>
      <c r="N13" s="10"/>
    </row>
    <row r="14" spans="1:14" ht="30" customHeight="1"/>
    <row r="15" spans="1:14" ht="24" customHeight="1">
      <c r="B15" s="17" t="s">
        <v>15</v>
      </c>
      <c r="I15" s="68"/>
      <c r="J15" s="69"/>
      <c r="K15" s="70"/>
      <c r="L15" s="4" t="s">
        <v>0</v>
      </c>
      <c r="M15" s="4" t="s">
        <v>1</v>
      </c>
    </row>
    <row r="16" spans="1:14" ht="13.5" customHeight="1">
      <c r="B16" s="17"/>
      <c r="I16" s="18"/>
      <c r="J16" s="18"/>
      <c r="K16" s="18"/>
    </row>
    <row r="17" spans="1:14" ht="24" customHeight="1">
      <c r="C17" s="3" t="s">
        <v>16</v>
      </c>
      <c r="I17" s="71"/>
      <c r="J17" s="72"/>
      <c r="K17" s="73"/>
      <c r="L17" s="4" t="s">
        <v>0</v>
      </c>
    </row>
    <row r="18" spans="1:14" ht="30" customHeight="1">
      <c r="I18" s="11"/>
      <c r="J18" s="11"/>
      <c r="K18" s="11"/>
    </row>
    <row r="19" spans="1:14" ht="14.25" customHeight="1"/>
    <row r="20" spans="1:14" ht="24" customHeight="1">
      <c r="B20" s="17" t="s">
        <v>21</v>
      </c>
      <c r="I20" s="52">
        <f>K26</f>
        <v>0</v>
      </c>
      <c r="J20" s="53"/>
      <c r="K20" s="54"/>
      <c r="L20" s="4" t="s">
        <v>0</v>
      </c>
      <c r="M20" s="4" t="s">
        <v>3</v>
      </c>
    </row>
    <row r="21" spans="1:14" ht="11.25" customHeight="1">
      <c r="B21" s="19"/>
    </row>
    <row r="22" spans="1:14" ht="5.25" customHeight="1">
      <c r="A22" s="20"/>
      <c r="B22" s="21"/>
      <c r="C22" s="21"/>
      <c r="D22" s="21"/>
      <c r="E22" s="21"/>
      <c r="F22" s="21"/>
      <c r="G22" s="21"/>
      <c r="H22" s="22"/>
      <c r="I22" s="21"/>
      <c r="J22" s="22"/>
      <c r="K22" s="21"/>
      <c r="L22" s="22"/>
      <c r="M22" s="22"/>
      <c r="N22" s="23"/>
    </row>
    <row r="23" spans="1:14" ht="24" customHeight="1">
      <c r="A23" s="24"/>
      <c r="B23" s="10"/>
      <c r="C23" s="10" t="s">
        <v>4</v>
      </c>
      <c r="D23" s="10"/>
      <c r="E23" s="10"/>
      <c r="F23" s="1"/>
      <c r="G23" s="10" t="s">
        <v>5</v>
      </c>
      <c r="H23" s="11" t="s">
        <v>6</v>
      </c>
      <c r="I23" s="2">
        <v>57000</v>
      </c>
      <c r="J23" s="11" t="s">
        <v>2</v>
      </c>
      <c r="K23" s="26">
        <f>ROUND(F23*I23,0)</f>
        <v>0</v>
      </c>
      <c r="L23" s="11" t="s">
        <v>0</v>
      </c>
      <c r="M23" s="11" t="s">
        <v>7</v>
      </c>
      <c r="N23" s="27"/>
    </row>
    <row r="24" spans="1:14" ht="8.25" customHeight="1">
      <c r="A24" s="28"/>
      <c r="B24" s="29"/>
      <c r="C24" s="29"/>
      <c r="D24" s="29"/>
      <c r="E24" s="29"/>
      <c r="F24" s="30"/>
      <c r="G24" s="29"/>
      <c r="H24" s="30"/>
      <c r="I24" s="29"/>
      <c r="J24" s="30"/>
      <c r="K24" s="29"/>
      <c r="L24" s="30"/>
      <c r="M24" s="30"/>
      <c r="N24" s="31"/>
    </row>
    <row r="25" spans="1:14" ht="8.25" customHeight="1">
      <c r="A25" s="32"/>
      <c r="B25" s="33"/>
      <c r="C25" s="33"/>
      <c r="D25" s="33"/>
      <c r="E25" s="33"/>
      <c r="F25" s="33"/>
      <c r="G25" s="33"/>
      <c r="H25" s="34"/>
      <c r="I25" s="33"/>
      <c r="J25" s="34"/>
      <c r="K25" s="33"/>
      <c r="L25" s="34"/>
      <c r="M25" s="34"/>
      <c r="N25" s="35"/>
    </row>
    <row r="26" spans="1:14" ht="24" customHeight="1">
      <c r="A26" s="24"/>
      <c r="B26" s="10" t="s">
        <v>17</v>
      </c>
      <c r="C26" s="10"/>
      <c r="D26" s="10"/>
      <c r="E26" s="10"/>
      <c r="F26" s="10"/>
      <c r="G26" s="11"/>
      <c r="H26" s="11"/>
      <c r="I26" s="36"/>
      <c r="J26" s="11"/>
      <c r="K26" s="37">
        <f>MIN(I15,K23)</f>
        <v>0</v>
      </c>
      <c r="L26" s="11" t="s">
        <v>0</v>
      </c>
      <c r="M26" s="11" t="s">
        <v>3</v>
      </c>
      <c r="N26" s="27"/>
    </row>
    <row r="27" spans="1:14" ht="8.25" customHeight="1">
      <c r="A27" s="38"/>
      <c r="B27" s="39"/>
      <c r="C27" s="39"/>
      <c r="D27" s="39"/>
      <c r="E27" s="39"/>
      <c r="F27" s="39"/>
      <c r="G27" s="39"/>
      <c r="H27" s="40"/>
      <c r="I27" s="39"/>
      <c r="J27" s="40"/>
      <c r="K27" s="39"/>
      <c r="L27" s="40"/>
      <c r="M27" s="40"/>
      <c r="N27" s="41"/>
    </row>
    <row r="28" spans="1:14" ht="8.25" customHeight="1">
      <c r="A28" s="10"/>
      <c r="B28" s="10"/>
      <c r="C28" s="10"/>
      <c r="D28" s="10"/>
      <c r="E28" s="10"/>
      <c r="F28" s="10"/>
      <c r="G28" s="10"/>
      <c r="H28" s="11"/>
      <c r="I28" s="10"/>
      <c r="J28" s="11"/>
      <c r="K28" s="10"/>
      <c r="L28" s="11"/>
      <c r="M28" s="11"/>
      <c r="N28" s="10"/>
    </row>
    <row r="29" spans="1:14" ht="30" customHeight="1">
      <c r="A29" s="10"/>
      <c r="B29" s="10"/>
      <c r="C29" s="10"/>
      <c r="D29" s="10"/>
      <c r="E29" s="10"/>
      <c r="F29" s="10"/>
      <c r="G29" s="10"/>
      <c r="H29" s="11"/>
      <c r="I29" s="10"/>
      <c r="J29" s="11"/>
      <c r="K29" s="10"/>
      <c r="L29" s="11"/>
      <c r="M29" s="11"/>
      <c r="N29" s="10"/>
    </row>
    <row r="30" spans="1:14" ht="14.25" customHeight="1">
      <c r="A30" s="10"/>
      <c r="B30" s="10"/>
      <c r="C30" s="10"/>
      <c r="D30" s="10"/>
      <c r="E30" s="10"/>
      <c r="F30" s="10"/>
      <c r="G30" s="10"/>
      <c r="H30" s="11"/>
      <c r="I30" s="10"/>
      <c r="J30" s="11"/>
      <c r="K30" s="10"/>
      <c r="L30" s="11"/>
      <c r="M30" s="11"/>
      <c r="N30" s="10"/>
    </row>
    <row r="31" spans="1:14" ht="24" customHeight="1">
      <c r="B31" s="17" t="s">
        <v>11</v>
      </c>
      <c r="I31" s="52">
        <f>K38</f>
        <v>0</v>
      </c>
      <c r="J31" s="74"/>
      <c r="K31" s="75"/>
      <c r="L31" s="4" t="s">
        <v>0</v>
      </c>
      <c r="M31" s="4" t="s">
        <v>10</v>
      </c>
    </row>
    <row r="32" spans="1:14" ht="11.25" customHeight="1">
      <c r="B32" s="19"/>
      <c r="K32" s="10"/>
    </row>
    <row r="33" spans="1:14" ht="6.75" customHeight="1">
      <c r="A33" s="20"/>
      <c r="B33" s="42"/>
      <c r="C33" s="21"/>
      <c r="D33" s="21"/>
      <c r="E33" s="21"/>
      <c r="F33" s="21"/>
      <c r="G33" s="21"/>
      <c r="H33" s="22"/>
      <c r="I33" s="21"/>
      <c r="J33" s="22"/>
      <c r="K33" s="21"/>
      <c r="L33" s="22"/>
      <c r="M33" s="22"/>
      <c r="N33" s="23"/>
    </row>
    <row r="34" spans="1:14" ht="24" customHeight="1">
      <c r="A34" s="24"/>
      <c r="B34" s="10"/>
      <c r="C34" s="10" t="s">
        <v>18</v>
      </c>
      <c r="D34" s="10"/>
      <c r="E34" s="10"/>
      <c r="F34" s="37">
        <f>+I20</f>
        <v>0</v>
      </c>
      <c r="G34" s="10" t="s">
        <v>0</v>
      </c>
      <c r="H34" s="10" t="s">
        <v>6</v>
      </c>
      <c r="I34" s="43">
        <v>0.23</v>
      </c>
      <c r="J34" s="10" t="s">
        <v>2</v>
      </c>
      <c r="K34" s="37">
        <f>ROUND(F34*I34,0)</f>
        <v>0</v>
      </c>
      <c r="L34" s="11" t="s">
        <v>0</v>
      </c>
      <c r="M34" s="11" t="s">
        <v>8</v>
      </c>
      <c r="N34" s="27"/>
    </row>
    <row r="35" spans="1:14" ht="9.75" customHeight="1">
      <c r="A35" s="24"/>
      <c r="B35" s="10"/>
      <c r="C35" s="10"/>
      <c r="D35" s="10"/>
      <c r="E35" s="10"/>
      <c r="F35" s="10"/>
      <c r="G35" s="10"/>
      <c r="H35" s="11"/>
      <c r="I35" s="10"/>
      <c r="J35" s="11"/>
      <c r="K35" s="10"/>
      <c r="L35" s="11"/>
      <c r="M35" s="11"/>
      <c r="N35" s="27"/>
    </row>
    <row r="36" spans="1:14" ht="24" customHeight="1">
      <c r="A36" s="24"/>
      <c r="B36" s="10"/>
      <c r="C36" s="10" t="s">
        <v>20</v>
      </c>
      <c r="D36" s="10"/>
      <c r="E36" s="10"/>
      <c r="F36" s="10"/>
      <c r="G36" s="10"/>
      <c r="H36" s="11"/>
      <c r="I36" s="10"/>
      <c r="J36" s="11"/>
      <c r="K36" s="37">
        <f>ROUNDDOWN(K34,-3)</f>
        <v>0</v>
      </c>
      <c r="L36" s="11" t="s">
        <v>0</v>
      </c>
      <c r="M36" s="11" t="s">
        <v>9</v>
      </c>
      <c r="N36" s="27"/>
    </row>
    <row r="37" spans="1:14" ht="10.5" customHeight="1">
      <c r="A37" s="24"/>
      <c r="B37" s="10"/>
      <c r="C37" s="10"/>
      <c r="D37" s="10"/>
      <c r="E37" s="10"/>
      <c r="F37" s="10"/>
      <c r="G37" s="10"/>
      <c r="H37" s="11"/>
      <c r="I37" s="10"/>
      <c r="J37" s="11"/>
      <c r="K37" s="10"/>
      <c r="L37" s="11"/>
      <c r="M37" s="11"/>
      <c r="N37" s="27"/>
    </row>
    <row r="38" spans="1:14" ht="24" customHeight="1">
      <c r="A38" s="24"/>
      <c r="B38" s="10"/>
      <c r="C38" s="10" t="s">
        <v>25</v>
      </c>
      <c r="D38" s="10"/>
      <c r="E38" s="10"/>
      <c r="F38" s="10"/>
      <c r="G38" s="10"/>
      <c r="H38" s="11"/>
      <c r="I38" s="10"/>
      <c r="J38" s="44"/>
      <c r="K38" s="37">
        <f>IF(K36&gt;=3000000,3000000,K36)</f>
        <v>0</v>
      </c>
      <c r="L38" s="11" t="s">
        <v>0</v>
      </c>
      <c r="M38" s="11" t="s">
        <v>10</v>
      </c>
      <c r="N38" s="27"/>
    </row>
    <row r="39" spans="1:14" ht="6" customHeight="1">
      <c r="A39" s="38"/>
      <c r="B39" s="39"/>
      <c r="C39" s="39"/>
      <c r="D39" s="39"/>
      <c r="E39" s="39"/>
      <c r="F39" s="39"/>
      <c r="G39" s="39"/>
      <c r="H39" s="40"/>
      <c r="I39" s="39"/>
      <c r="J39" s="40"/>
      <c r="K39" s="39"/>
      <c r="L39" s="40"/>
      <c r="M39" s="40"/>
      <c r="N39" s="41"/>
    </row>
    <row r="40" spans="1:14" ht="24" customHeight="1"/>
    <row r="41" spans="1:14" ht="24" customHeight="1"/>
    <row r="42" spans="1:14" ht="24" customHeight="1"/>
    <row r="43" spans="1:14" ht="24" customHeight="1"/>
    <row r="44" spans="1:14" ht="24" customHeight="1"/>
    <row r="45" spans="1:14" ht="24" customHeight="1"/>
    <row r="46" spans="1:14" ht="24" customHeight="1"/>
    <row r="47" spans="1:14" ht="24" customHeight="1"/>
    <row r="48" spans="1:14" ht="24" customHeight="1"/>
    <row r="49" ht="24" customHeight="1"/>
  </sheetData>
  <sheetProtection algorithmName="SHA-512" hashValue="xCzZfSRYk7o027dK6stTrae0G1B+0DxF9krDOF05xm6T/1rqIJeZUPavvNNcIbUrosF9siJbtfJ+n+8dGTU56w==" saltValue="L6aEsNaG8iuUvovocwSg0w==" spinCount="100000" sheet="1" objects="1" scenarios="1"/>
  <mergeCells count="9">
    <mergeCell ref="I15:K15"/>
    <mergeCell ref="I17:K17"/>
    <mergeCell ref="I20:K20"/>
    <mergeCell ref="I31:K31"/>
    <mergeCell ref="L4:N4"/>
    <mergeCell ref="A5:N5"/>
    <mergeCell ref="A7:N7"/>
    <mergeCell ref="D10:M10"/>
    <mergeCell ref="F12:M12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baseType="lpstr" size="6">
      <vt:lpstr>【改修】木造住宅等</vt:lpstr>
      <vt:lpstr>【改修】共同住宅</vt:lpstr>
      <vt:lpstr>【改修】多数</vt:lpstr>
      <vt:lpstr>【改修】共同住宅!Print_Area</vt:lpstr>
      <vt:lpstr>【改修】多数!Print_Area</vt:lpstr>
      <vt:lpstr>【改修】木造住宅等!Print_Area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2018-01-19T01:57:58Z</cp:lastPrinted>
  <dcterms:created xsi:type="dcterms:W3CDTF">2011-11-15T05:29:54Z</dcterms:created>
  <dcterms:modified xsi:type="dcterms:W3CDTF">2025-04-16T05:18:39Z</dcterms:modified>
</cp:coreProperties>
</file>