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filterPrivacy="1"/>
  <xr:revisionPtr revIDLastSave="0" documentId="13_ncr:1_{9A2C4E0B-B7C7-4D74-BDBC-5FBC3BD2A0BE}" xr6:coauthVersionLast="36" xr6:coauthVersionMax="36" xr10:uidLastSave="{00000000-0000-0000-0000-000000000000}"/>
  <bookViews>
    <workbookView xWindow="0" yWindow="0" windowWidth="20280" windowHeight="7320" xr2:uid="{00000000-000D-0000-FFFF-FFFF00000000}"/>
  </bookViews>
  <sheets>
    <sheet name="【診断】共同住宅・多数・閉塞" sheetId="2" r:id="rId1"/>
  </sheets>
  <definedNames>
    <definedName name="_xlnm.Print_Area" localSheetId="0">【診断】共同住宅・多数・閉塞!$A$4:$N$53</definedName>
  </definedNames>
  <calcPr calcId="191029"/>
</workbook>
</file>

<file path=xl/calcChain.xml><?xml version="1.0" encoding="utf-8"?>
<calcChain xmlns="http://schemas.openxmlformats.org/spreadsheetml/2006/main">
  <c r="K33" i="2" l="1"/>
  <c r="F31" i="2"/>
  <c r="K31" i="2" s="1"/>
  <c r="F29" i="2"/>
  <c r="K29" i="2" s="1"/>
  <c r="F27" i="2"/>
  <c r="K27" i="2" s="1"/>
  <c r="I16" i="2"/>
  <c r="K36" i="2" l="1"/>
  <c r="K39" i="2" s="1"/>
  <c r="I22" i="2" s="1"/>
  <c r="F46" i="2" s="1"/>
  <c r="K46" i="2" s="1"/>
  <c r="K48" i="2" s="1"/>
  <c r="K52" i="2" s="1"/>
  <c r="I4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N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該当する補助種別にチェックしてください</t>
        </r>
      </text>
    </comment>
  </commentList>
</comments>
</file>

<file path=xl/sharedStrings.xml><?xml version="1.0" encoding="utf-8"?>
<sst xmlns="http://schemas.openxmlformats.org/spreadsheetml/2006/main" count="69" uniqueCount="41">
  <si>
    <t>1,000㎡を超え2,000㎡までの部分</t>
    <rPh sb="7" eb="8">
      <t>コ</t>
    </rPh>
    <rPh sb="18" eb="20">
      <t>ブブン</t>
    </rPh>
    <phoneticPr fontId="1"/>
  </si>
  <si>
    <t>⑦</t>
  </si>
  <si>
    <t>薄黄色のセルのみ入力してください。</t>
    <rPh sb="0" eb="1">
      <t>ウス</t>
    </rPh>
    <rPh sb="1" eb="3">
      <t>キイロ</t>
    </rPh>
    <rPh sb="8" eb="10">
      <t>ニュウリョク</t>
    </rPh>
    <phoneticPr fontId="1"/>
  </si>
  <si>
    <t>耐震診断補助金額算出基礎</t>
    <rPh sb="0" eb="2">
      <t>タイシン</t>
    </rPh>
    <rPh sb="2" eb="4">
      <t>シンダン</t>
    </rPh>
    <rPh sb="4" eb="6">
      <t>ホジョ</t>
    </rPh>
    <phoneticPr fontId="1"/>
  </si>
  <si>
    <t>□</t>
  </si>
  <si>
    <t>・耐震診断に要する費用（第3者判定等費用除く）</t>
    <rPh sb="1" eb="3">
      <t>タイシン</t>
    </rPh>
    <rPh sb="3" eb="5">
      <t>シンダン</t>
    </rPh>
    <rPh sb="6" eb="7">
      <t>ヨウ</t>
    </rPh>
    <rPh sb="9" eb="11">
      <t>ヒヨウ</t>
    </rPh>
    <rPh sb="12" eb="13">
      <t>ダイ</t>
    </rPh>
    <rPh sb="14" eb="15">
      <t>シャ</t>
    </rPh>
    <rPh sb="15" eb="17">
      <t>ハンテイ</t>
    </rPh>
    <rPh sb="17" eb="18">
      <t>トウ</t>
    </rPh>
    <rPh sb="18" eb="20">
      <t>ヒヨウ</t>
    </rPh>
    <rPh sb="20" eb="21">
      <t>ノゾ</t>
    </rPh>
    <phoneticPr fontId="1"/>
  </si>
  <si>
    <t>物件名称</t>
    <rPh sb="0" eb="2">
      <t>ブッケン</t>
    </rPh>
    <rPh sb="2" eb="4">
      <t>メイショウ</t>
    </rPh>
    <phoneticPr fontId="1"/>
  </si>
  <si>
    <t>物件所在地</t>
    <rPh sb="0" eb="2">
      <t>ブッケン</t>
    </rPh>
    <rPh sb="2" eb="5">
      <t>ショザイチ</t>
    </rPh>
    <phoneticPr fontId="1"/>
  </si>
  <si>
    <t>２．市長が別に定める診断限度額</t>
    <rPh sb="2" eb="4">
      <t>シチョウ</t>
    </rPh>
    <rPh sb="5" eb="6">
      <t>ベツ</t>
    </rPh>
    <rPh sb="7" eb="8">
      <t>サダ</t>
    </rPh>
    <rPh sb="10" eb="12">
      <t>シンダン</t>
    </rPh>
    <rPh sb="12" eb="14">
      <t>ゲンド</t>
    </rPh>
    <rPh sb="14" eb="15">
      <t>ガク</t>
    </rPh>
    <phoneticPr fontId="1"/>
  </si>
  <si>
    <t>１．耐震診断費用（税込）</t>
    <rPh sb="2" eb="4">
      <t>タイシン</t>
    </rPh>
    <rPh sb="4" eb="6">
      <t>シンダン</t>
    </rPh>
    <rPh sb="6" eb="8">
      <t>ヒヨウ</t>
    </rPh>
    <rPh sb="9" eb="11">
      <t>ゼイコミ</t>
    </rPh>
    <phoneticPr fontId="1"/>
  </si>
  <si>
    <t>①と⑦を比較し低い金額</t>
    <rPh sb="4" eb="6">
      <t>ヒカク</t>
    </rPh>
    <rPh sb="7" eb="8">
      <t>ヒク</t>
    </rPh>
    <rPh sb="9" eb="11">
      <t>キンガク</t>
    </rPh>
    <phoneticPr fontId="1"/>
  </si>
  <si>
    <t>⑥</t>
  </si>
  <si>
    <t>３．補助金申請額</t>
    <rPh sb="2" eb="5">
      <t>ホジョキン</t>
    </rPh>
    <rPh sb="5" eb="8">
      <t>シンセイガク</t>
    </rPh>
    <phoneticPr fontId="1"/>
  </si>
  <si>
    <t>共同住宅（分譲・賃貸）</t>
    <rPh sb="0" eb="2">
      <t>キョウドウ</t>
    </rPh>
    <rPh sb="2" eb="4">
      <t>ジュウタク</t>
    </rPh>
    <rPh sb="5" eb="7">
      <t>ブンジョウ</t>
    </rPh>
    <rPh sb="8" eb="10">
      <t>チンタイ</t>
    </rPh>
    <phoneticPr fontId="1"/>
  </si>
  <si>
    <t>多数の者が利用する建築物</t>
  </si>
  <si>
    <t>⑨の千円未満切捨て後</t>
    <rPh sb="2" eb="4">
      <t>センエン</t>
    </rPh>
    <rPh sb="4" eb="6">
      <t>ミマン</t>
    </rPh>
    <rPh sb="6" eb="8">
      <t>キリス</t>
    </rPh>
    <rPh sb="9" eb="10">
      <t>ゴ</t>
    </rPh>
    <phoneticPr fontId="1"/>
  </si>
  <si>
    <t>・第3者判定機関の判定等に要する費用</t>
    <rPh sb="1" eb="2">
      <t>ダイ</t>
    </rPh>
    <rPh sb="3" eb="4">
      <t>シャ</t>
    </rPh>
    <rPh sb="4" eb="6">
      <t>ハンテイ</t>
    </rPh>
    <rPh sb="6" eb="8">
      <t>キカン</t>
    </rPh>
    <rPh sb="9" eb="11">
      <t>ハンテイ</t>
    </rPh>
    <rPh sb="11" eb="12">
      <t>トウ</t>
    </rPh>
    <rPh sb="13" eb="14">
      <t>ヨウ</t>
    </rPh>
    <rPh sb="16" eb="18">
      <t>ヒヨウ</t>
    </rPh>
    <phoneticPr fontId="1"/>
  </si>
  <si>
    <t>③</t>
  </si>
  <si>
    <t>延べ面積</t>
    <rPh sb="0" eb="1">
      <t>ノ</t>
    </rPh>
    <rPh sb="2" eb="4">
      <t>メンセキ</t>
    </rPh>
    <phoneticPr fontId="1"/>
  </si>
  <si>
    <t>0㎡から1,000㎡までの部分</t>
    <rPh sb="13" eb="15">
      <t>ブブン</t>
    </rPh>
    <phoneticPr fontId="1"/>
  </si>
  <si>
    <t>2,000㎡を超える部分</t>
    <rPh sb="7" eb="8">
      <t>コ</t>
    </rPh>
    <rPh sb="10" eb="12">
      <t>ブブン</t>
    </rPh>
    <phoneticPr fontId="1"/>
  </si>
  <si>
    <t>×</t>
  </si>
  <si>
    <t>⑧の額</t>
    <rPh sb="2" eb="3">
      <t>ガク</t>
    </rPh>
    <phoneticPr fontId="1"/>
  </si>
  <si>
    <t>補助限度額</t>
    <rPh sb="0" eb="2">
      <t>ホジョ</t>
    </rPh>
    <rPh sb="2" eb="4">
      <t>ゲンド</t>
    </rPh>
    <rPh sb="4" eb="5">
      <t>ガク</t>
    </rPh>
    <phoneticPr fontId="1"/>
  </si>
  <si>
    <t>⑩と⑪を比較し低い額</t>
    <rPh sb="4" eb="6">
      <t>ヒカク</t>
    </rPh>
    <rPh sb="7" eb="8">
      <t>ヒク</t>
    </rPh>
    <rPh sb="9" eb="10">
      <t>ガク</t>
    </rPh>
    <phoneticPr fontId="1"/>
  </si>
  <si>
    <t>川越市</t>
    <rPh sb="0" eb="3">
      <t>カワゴエシ</t>
    </rPh>
    <phoneticPr fontId="1"/>
  </si>
  <si>
    <t>㎡</t>
  </si>
  <si>
    <t>合　計（③＋④＋⑤＋⑥）</t>
    <rPh sb="0" eb="1">
      <t>ア</t>
    </rPh>
    <rPh sb="2" eb="3">
      <t>ケイ</t>
    </rPh>
    <phoneticPr fontId="1"/>
  </si>
  <si>
    <t>円</t>
    <rPh sb="0" eb="1">
      <t>エン</t>
    </rPh>
    <phoneticPr fontId="1"/>
  </si>
  <si>
    <t>⑪</t>
  </si>
  <si>
    <t>＝</t>
  </si>
  <si>
    <t>⑧</t>
  </si>
  <si>
    <t>②</t>
  </si>
  <si>
    <t>④</t>
  </si>
  <si>
    <t>⑤</t>
  </si>
  <si>
    <t>⑫</t>
  </si>
  <si>
    <t>⑨</t>
  </si>
  <si>
    <t>⑩</t>
  </si>
  <si>
    <t>①</t>
    <phoneticPr fontId="1"/>
  </si>
  <si>
    <t>第3者判定機関の判定等に要する費用（157万円を限度とする。）</t>
    <rPh sb="0" eb="1">
      <t>ダイ</t>
    </rPh>
    <rPh sb="2" eb="3">
      <t>シャ</t>
    </rPh>
    <rPh sb="3" eb="5">
      <t>ハンテイ</t>
    </rPh>
    <rPh sb="5" eb="7">
      <t>キカン</t>
    </rPh>
    <rPh sb="8" eb="10">
      <t>ハンテイ</t>
    </rPh>
    <rPh sb="10" eb="11">
      <t>トウ</t>
    </rPh>
    <rPh sb="12" eb="13">
      <t>ヨウ</t>
    </rPh>
    <rPh sb="15" eb="17">
      <t>ヒヨウ</t>
    </rPh>
    <rPh sb="21" eb="23">
      <t>マンエン</t>
    </rPh>
    <rPh sb="24" eb="26">
      <t>ゲンド</t>
    </rPh>
    <phoneticPr fontId="1"/>
  </si>
  <si>
    <r>
      <t>　・共同住宅、多数の者が利用する建築物：</t>
    </r>
    <r>
      <rPr>
        <b/>
        <sz val="10"/>
        <color rgb="FFFF0000"/>
        <rFont val="ＭＳ 明朝"/>
        <family val="1"/>
        <charset val="128"/>
      </rPr>
      <t>100万円</t>
    </r>
    <rPh sb="2" eb="4">
      <t>キョウドウ</t>
    </rPh>
    <rPh sb="4" eb="6">
      <t>ジュウタク</t>
    </rPh>
    <rPh sb="7" eb="9">
      <t>タスウ</t>
    </rPh>
    <rPh sb="10" eb="11">
      <t>モノ</t>
    </rPh>
    <rPh sb="12" eb="14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</si>
</sst>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／㎡&quot;"/>
    <numFmt numFmtId="177" formatCode="#,##0.00_ "/>
    <numFmt numFmtId="178" formatCode="#,##0_ "/>
    <numFmt numFmtId="179" formatCode="#,##0_);[Red]\(#,##0\)"/>
  </numFmts>
  <fonts count="19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22"/>
      <color rgb="FFFFFF66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4"/>
      <color rgb="FFC0000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7" fillId="3" borderId="6" xfId="0" applyFont="1" applyFill="1" applyBorder="1" applyAlignment="1">
      <alignment horizontal="center" vertical="center" shrinkToFit="1"/>
    </xf>
    <xf numFmtId="0" fontId="8" fillId="0" borderId="0" xfId="0" applyFont="1" applyBorder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9" fillId="0" borderId="7" xfId="0" applyFont="1" applyBorder="1">
      <alignment vertical="center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 applyBorder="1">
      <alignment vertical="center"/>
    </xf>
    <xf numFmtId="0" fontId="15" fillId="0" borderId="0" xfId="0" applyFont="1" applyAlignment="1">
      <alignment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177" fontId="2" fillId="3" borderId="6" xfId="0" applyNumberFormat="1" applyFont="1" applyFill="1" applyBorder="1" applyAlignment="1" applyProtection="1">
      <alignment vertical="center" shrinkToFit="1"/>
      <protection locked="0"/>
    </xf>
    <xf numFmtId="177" fontId="2" fillId="0" borderId="6" xfId="0" applyNumberFormat="1" applyFont="1" applyBorder="1" applyAlignment="1">
      <alignment vertical="center" shrinkToFit="1"/>
    </xf>
    <xf numFmtId="177" fontId="2" fillId="0" borderId="0" xfId="0" applyNumberFormat="1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178" fontId="2" fillId="0" borderId="6" xfId="0" applyNumberFormat="1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9" fontId="10" fillId="0" borderId="0" xfId="0" applyNumberFormat="1" applyFont="1" applyFill="1" applyBorder="1" applyAlignment="1" applyProtection="1">
      <alignment horizontal="right" vertical="center" shrinkToFit="1"/>
      <protection locked="0"/>
    </xf>
    <xf numFmtId="179" fontId="10" fillId="0" borderId="12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Border="1">
      <alignment vertical="center"/>
    </xf>
    <xf numFmtId="12" fontId="2" fillId="0" borderId="0" xfId="0" applyNumberFormat="1" applyFont="1" applyBorder="1" applyAlignment="1">
      <alignment horizontal="center" vertical="center"/>
    </xf>
    <xf numFmtId="178" fontId="2" fillId="0" borderId="17" xfId="0" applyNumberFormat="1" applyFont="1" applyBorder="1" applyAlignment="1">
      <alignment vertical="center"/>
    </xf>
    <xf numFmtId="178" fontId="2" fillId="0" borderId="0" xfId="0" applyNumberFormat="1" applyFont="1" applyBorder="1" applyAlignment="1">
      <alignment vertical="center" shrinkToFit="1"/>
    </xf>
    <xf numFmtId="178" fontId="2" fillId="0" borderId="6" xfId="0" applyNumberFormat="1" applyFont="1" applyBorder="1">
      <alignment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vertical="center" wrapText="1" shrinkToFit="1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179" fontId="16" fillId="0" borderId="11" xfId="0" applyNumberFormat="1" applyFont="1" applyFill="1" applyBorder="1" applyAlignment="1">
      <alignment horizontal="right" vertical="center" shrinkToFit="1"/>
    </xf>
    <xf numFmtId="179" fontId="16" fillId="0" borderId="12" xfId="0" applyNumberFormat="1" applyFont="1" applyFill="1" applyBorder="1" applyAlignment="1">
      <alignment horizontal="right" vertical="center" shrinkToFit="1"/>
    </xf>
    <xf numFmtId="179" fontId="16" fillId="0" borderId="18" xfId="0" applyNumberFormat="1" applyFont="1" applyFill="1" applyBorder="1" applyAlignment="1">
      <alignment horizontal="right" vertical="center" shrinkToFit="1"/>
    </xf>
    <xf numFmtId="0" fontId="14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79" fontId="10" fillId="0" borderId="14" xfId="0" applyNumberFormat="1" applyFont="1" applyFill="1" applyBorder="1" applyAlignment="1" applyProtection="1">
      <alignment horizontal="right" vertical="center" shrinkToFit="1"/>
    </xf>
    <xf numFmtId="179" fontId="10" fillId="0" borderId="16" xfId="0" applyNumberFormat="1" applyFont="1" applyFill="1" applyBorder="1" applyAlignment="1" applyProtection="1">
      <alignment horizontal="right" vertical="center" shrinkToFit="1"/>
    </xf>
    <xf numFmtId="179" fontId="10" fillId="0" borderId="15" xfId="0" applyNumberFormat="1" applyFont="1" applyFill="1" applyBorder="1" applyAlignment="1" applyProtection="1">
      <alignment horizontal="right" vertical="center" shrinkToFit="1"/>
    </xf>
    <xf numFmtId="179" fontId="2" fillId="3" borderId="11" xfId="0" applyNumberFormat="1" applyFont="1" applyFill="1" applyBorder="1" applyAlignment="1" applyProtection="1">
      <alignment horizontal="right" vertical="center" shrinkToFit="1"/>
      <protection locked="0"/>
    </xf>
    <xf numFmtId="179" fontId="2" fillId="3" borderId="12" xfId="0" applyNumberFormat="1" applyFont="1" applyFill="1" applyBorder="1" applyAlignment="1" applyProtection="1">
      <alignment horizontal="right" vertical="center" shrinkToFit="1"/>
      <protection locked="0"/>
    </xf>
    <xf numFmtId="179" fontId="2" fillId="3" borderId="18" xfId="0" applyNumberFormat="1" applyFont="1" applyFill="1" applyBorder="1" applyAlignment="1" applyProtection="1">
      <alignment horizontal="right" vertical="center" shrinkToFit="1"/>
      <protection locked="0"/>
    </xf>
    <xf numFmtId="179" fontId="10" fillId="0" borderId="11" xfId="0" applyNumberFormat="1" applyFont="1" applyFill="1" applyBorder="1" applyAlignment="1">
      <alignment horizontal="right" vertical="center" shrinkToFit="1"/>
    </xf>
    <xf numFmtId="179" fontId="10" fillId="0" borderId="12" xfId="0" applyNumberFormat="1" applyFont="1" applyFill="1" applyBorder="1" applyAlignment="1">
      <alignment horizontal="right" vertical="center" shrinkToFit="1"/>
    </xf>
    <xf numFmtId="179" fontId="10" fillId="0" borderId="18" xfId="0" applyNumberFormat="1" applyFont="1" applyFill="1" applyBorder="1" applyAlignment="1">
      <alignment horizontal="right" vertical="center" shrinkToFit="1"/>
    </xf>
    <xf numFmtId="57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3" borderId="11" xfId="0" applyFont="1" applyFill="1" applyBorder="1" applyAlignment="1" applyProtection="1">
      <alignment horizontal="left" vertical="center" shrinkToFit="1"/>
      <protection locked="0"/>
    </xf>
    <xf numFmtId="0" fontId="2" fillId="3" borderId="12" xfId="0" applyFont="1" applyFill="1" applyBorder="1" applyAlignment="1" applyProtection="1">
      <alignment horizontal="left" vertical="center" shrinkToFit="1"/>
      <protection locked="0"/>
    </xf>
    <xf numFmtId="0" fontId="2" fillId="3" borderId="18" xfId="0" applyFont="1" applyFill="1" applyBorder="1" applyAlignment="1" applyProtection="1">
      <alignment horizontal="left" vertical="center" shrinkToFit="1"/>
      <protection locked="0"/>
    </xf>
    <xf numFmtId="0" fontId="2" fillId="3" borderId="11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 applyProtection="1">
      <alignment horizontal="left" vertical="center" wrapText="1"/>
      <protection locked="0"/>
    </xf>
    <xf numFmtId="0" fontId="2" fillId="3" borderId="18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vertical="center" shrinkToFit="1"/>
    </xf>
    <xf numFmtId="178" fontId="2" fillId="0" borderId="6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2:P61"/>
  <sheetViews>
    <sheetView showZeros="0" tabSelected="1" view="pageBreakPreview" topLeftCell="A34" zoomScaleSheetLayoutView="100" workbookViewId="0">
      <selection activeCell="C51" sqref="C51:J51"/>
    </sheetView>
  </sheetViews>
  <sheetFormatPr defaultRowHeight="13.5" x14ac:dyDescent="0.15"/>
  <cols>
    <col min="1" max="1" width="1.125" style="1" customWidth="1"/>
    <col min="2" max="2" width="6.625" style="1" customWidth="1"/>
    <col min="3" max="3" width="11.75" style="1" customWidth="1"/>
    <col min="4" max="4" width="3.375" style="1" bestFit="1" customWidth="1"/>
    <col min="5" max="5" width="9" style="1" customWidth="1"/>
    <col min="6" max="6" width="13.625" style="1" customWidth="1"/>
    <col min="7" max="7" width="3.375" style="1" bestFit="1" customWidth="1"/>
    <col min="8" max="8" width="3.375" style="2" bestFit="1" customWidth="1"/>
    <col min="9" max="9" width="13.875" style="1" bestFit="1" customWidth="1"/>
    <col min="10" max="10" width="3.375" style="2" bestFit="1" customWidth="1"/>
    <col min="11" max="11" width="13.625" style="1" customWidth="1"/>
    <col min="12" max="12" width="3.5" style="2" bestFit="1" customWidth="1"/>
    <col min="13" max="13" width="3.375" style="2" bestFit="1" customWidth="1"/>
    <col min="14" max="14" width="1.5" style="1" customWidth="1"/>
    <col min="15" max="15" width="9" style="1" customWidth="1"/>
    <col min="16" max="16384" width="9" style="1"/>
  </cols>
  <sheetData>
    <row r="2" spans="1:16" ht="25.5" x14ac:dyDescent="0.15">
      <c r="B2" s="11" t="s">
        <v>2</v>
      </c>
      <c r="K2" s="26"/>
    </row>
    <row r="4" spans="1:16" ht="12" customHeight="1" x14ac:dyDescent="0.15">
      <c r="L4" s="71">
        <v>43922</v>
      </c>
      <c r="M4" s="72"/>
      <c r="N4" s="72"/>
    </row>
    <row r="5" spans="1:16" ht="18.75" x14ac:dyDescent="0.15">
      <c r="A5" s="73" t="s">
        <v>3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6" ht="9" customHeight="1" x14ac:dyDescent="0.15">
      <c r="A6" s="3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6" ht="18" customHeight="1" x14ac:dyDescent="0.15">
      <c r="B7" s="13" t="s">
        <v>4</v>
      </c>
      <c r="C7" s="23" t="s">
        <v>13</v>
      </c>
      <c r="D7" s="28"/>
      <c r="E7" s="28"/>
      <c r="F7" s="28"/>
      <c r="G7" s="80"/>
      <c r="H7" s="80"/>
      <c r="I7" s="23"/>
      <c r="J7" s="28"/>
      <c r="K7" s="28"/>
      <c r="L7" s="28"/>
      <c r="M7" s="28"/>
      <c r="N7" s="49"/>
      <c r="P7" s="50"/>
    </row>
    <row r="8" spans="1:16" ht="18" customHeight="1" x14ac:dyDescent="0.15">
      <c r="B8" s="13" t="s">
        <v>4</v>
      </c>
      <c r="C8" s="23" t="s">
        <v>14</v>
      </c>
      <c r="D8" s="28"/>
      <c r="E8" s="28"/>
      <c r="F8" s="28"/>
      <c r="G8" s="23"/>
      <c r="H8" s="28"/>
      <c r="I8" s="28"/>
      <c r="J8" s="28"/>
      <c r="K8" s="28"/>
      <c r="L8" s="49"/>
      <c r="M8" s="1"/>
      <c r="N8" s="50"/>
    </row>
    <row r="9" spans="1:16" ht="9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6" ht="7.5" customHeight="1" x14ac:dyDescent="0.15">
      <c r="A10" s="5"/>
      <c r="B10" s="5"/>
      <c r="C10" s="5"/>
      <c r="D10" s="5"/>
      <c r="E10" s="5"/>
      <c r="F10" s="5"/>
      <c r="G10" s="5"/>
      <c r="H10" s="38"/>
      <c r="I10" s="5"/>
      <c r="J10" s="38"/>
      <c r="K10" s="5"/>
      <c r="L10" s="38"/>
      <c r="M10" s="38"/>
      <c r="N10" s="5"/>
    </row>
    <row r="11" spans="1:16" ht="37.5" customHeight="1" x14ac:dyDescent="0.15">
      <c r="A11" s="5"/>
      <c r="B11" s="14" t="s">
        <v>6</v>
      </c>
      <c r="C11" s="5"/>
      <c r="D11" s="74"/>
      <c r="E11" s="75"/>
      <c r="F11" s="75"/>
      <c r="G11" s="75"/>
      <c r="H11" s="75"/>
      <c r="I11" s="75"/>
      <c r="J11" s="75"/>
      <c r="K11" s="75"/>
      <c r="L11" s="75"/>
      <c r="M11" s="76"/>
      <c r="N11" s="5"/>
    </row>
    <row r="12" spans="1:16" ht="9.75" customHeight="1" x14ac:dyDescent="0.15">
      <c r="A12" s="5"/>
      <c r="B12" s="5"/>
      <c r="C12" s="5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5"/>
    </row>
    <row r="13" spans="1:16" ht="37.5" customHeight="1" x14ac:dyDescent="0.15">
      <c r="A13" s="5"/>
      <c r="B13" s="14" t="s">
        <v>7</v>
      </c>
      <c r="C13" s="5"/>
      <c r="D13" s="30"/>
      <c r="E13" s="31" t="s">
        <v>25</v>
      </c>
      <c r="F13" s="77"/>
      <c r="G13" s="78"/>
      <c r="H13" s="78"/>
      <c r="I13" s="78"/>
      <c r="J13" s="78"/>
      <c r="K13" s="78"/>
      <c r="L13" s="78"/>
      <c r="M13" s="79"/>
      <c r="N13" s="5"/>
    </row>
    <row r="14" spans="1:16" ht="8.25" customHeight="1" x14ac:dyDescent="0.15">
      <c r="A14" s="5"/>
      <c r="B14" s="14"/>
      <c r="C14" s="5"/>
      <c r="D14" s="30"/>
      <c r="E14" s="30"/>
      <c r="F14" s="32"/>
      <c r="G14" s="32"/>
      <c r="H14" s="32"/>
      <c r="I14" s="32"/>
      <c r="J14" s="32"/>
      <c r="K14" s="32"/>
      <c r="L14" s="32"/>
      <c r="M14" s="32"/>
      <c r="N14" s="5"/>
    </row>
    <row r="15" spans="1:16" ht="11.25" customHeight="1" x14ac:dyDescent="0.15"/>
    <row r="16" spans="1:16" ht="24" customHeight="1" x14ac:dyDescent="0.15">
      <c r="B16" s="15" t="s">
        <v>9</v>
      </c>
      <c r="I16" s="62">
        <f>SUM(I18:I20)</f>
        <v>0</v>
      </c>
      <c r="J16" s="63"/>
      <c r="K16" s="64"/>
      <c r="L16" s="2" t="s">
        <v>28</v>
      </c>
      <c r="M16" s="2" t="s">
        <v>38</v>
      </c>
    </row>
    <row r="17" spans="1:14" ht="4.5" customHeight="1" x14ac:dyDescent="0.15">
      <c r="B17" s="15"/>
      <c r="I17" s="42"/>
      <c r="J17" s="42"/>
      <c r="K17" s="42"/>
    </row>
    <row r="18" spans="1:14" ht="24" customHeight="1" x14ac:dyDescent="0.15">
      <c r="B18" s="15"/>
      <c r="C18" s="24" t="s">
        <v>5</v>
      </c>
      <c r="I18" s="65"/>
      <c r="J18" s="66"/>
      <c r="K18" s="67"/>
      <c r="L18" s="2" t="s">
        <v>28</v>
      </c>
      <c r="M18" s="61"/>
    </row>
    <row r="19" spans="1:14" ht="4.5" customHeight="1" x14ac:dyDescent="0.15">
      <c r="B19" s="15"/>
      <c r="I19" s="43"/>
      <c r="J19" s="43"/>
      <c r="K19" s="43"/>
      <c r="M19" s="61"/>
    </row>
    <row r="20" spans="1:14" ht="24" customHeight="1" x14ac:dyDescent="0.15">
      <c r="B20" s="15"/>
      <c r="C20" s="24" t="s">
        <v>16</v>
      </c>
      <c r="I20" s="65">
        <v>0</v>
      </c>
      <c r="J20" s="66"/>
      <c r="K20" s="67"/>
      <c r="L20" s="2" t="s">
        <v>28</v>
      </c>
      <c r="M20" s="61"/>
    </row>
    <row r="21" spans="1:14" ht="20.25" customHeight="1" x14ac:dyDescent="0.15"/>
    <row r="22" spans="1:14" ht="24" customHeight="1" x14ac:dyDescent="0.15">
      <c r="B22" s="15" t="s">
        <v>8</v>
      </c>
      <c r="I22" s="68">
        <f>K39</f>
        <v>0</v>
      </c>
      <c r="J22" s="69"/>
      <c r="K22" s="70"/>
      <c r="L22" s="2" t="s">
        <v>28</v>
      </c>
      <c r="M22" s="2" t="s">
        <v>31</v>
      </c>
    </row>
    <row r="23" spans="1:14" ht="11.25" customHeight="1" x14ac:dyDescent="0.15">
      <c r="B23" s="16"/>
    </row>
    <row r="24" spans="1:14" ht="5.25" customHeight="1" x14ac:dyDescent="0.15">
      <c r="A24" s="6"/>
      <c r="B24" s="17"/>
      <c r="C24" s="17"/>
      <c r="D24" s="17"/>
      <c r="E24" s="17"/>
      <c r="F24" s="17"/>
      <c r="G24" s="17"/>
      <c r="H24" s="39"/>
      <c r="I24" s="17"/>
      <c r="J24" s="39"/>
      <c r="K24" s="17"/>
      <c r="L24" s="39"/>
      <c r="M24" s="39"/>
      <c r="N24" s="51"/>
    </row>
    <row r="25" spans="1:14" ht="24" customHeight="1" x14ac:dyDescent="0.15">
      <c r="A25" s="7"/>
      <c r="B25" s="5"/>
      <c r="C25" s="5" t="s">
        <v>18</v>
      </c>
      <c r="D25" s="5"/>
      <c r="E25" s="5"/>
      <c r="F25" s="33"/>
      <c r="G25" s="5" t="s">
        <v>26</v>
      </c>
      <c r="H25" s="1"/>
      <c r="I25" s="5"/>
      <c r="J25" s="38"/>
      <c r="K25" s="5"/>
      <c r="L25" s="38"/>
      <c r="M25" s="38" t="s">
        <v>32</v>
      </c>
      <c r="N25" s="52"/>
    </row>
    <row r="26" spans="1:14" ht="9.75" customHeight="1" x14ac:dyDescent="0.15">
      <c r="A26" s="7"/>
      <c r="B26" s="5"/>
      <c r="C26" s="5"/>
      <c r="D26" s="5"/>
      <c r="E26" s="5"/>
      <c r="F26" s="5"/>
      <c r="G26" s="5"/>
      <c r="H26" s="38"/>
      <c r="I26" s="5"/>
      <c r="J26" s="38"/>
      <c r="K26" s="5"/>
      <c r="L26" s="38"/>
      <c r="M26" s="38"/>
      <c r="N26" s="52"/>
    </row>
    <row r="27" spans="1:14" ht="24" customHeight="1" x14ac:dyDescent="0.15">
      <c r="A27" s="7"/>
      <c r="B27" s="5"/>
      <c r="C27" s="56" t="s">
        <v>19</v>
      </c>
      <c r="D27" s="56"/>
      <c r="E27" s="56"/>
      <c r="F27" s="34">
        <f>IF(F25&lt;=1000,F25,1000)</f>
        <v>0</v>
      </c>
      <c r="G27" s="5" t="s">
        <v>26</v>
      </c>
      <c r="H27" s="38" t="s">
        <v>21</v>
      </c>
      <c r="I27" s="44">
        <v>3670</v>
      </c>
      <c r="J27" s="38" t="s">
        <v>30</v>
      </c>
      <c r="K27" s="37">
        <f>ROUND(F27*I27,0)</f>
        <v>0</v>
      </c>
      <c r="L27" s="38" t="s">
        <v>28</v>
      </c>
      <c r="M27" s="38" t="s">
        <v>17</v>
      </c>
      <c r="N27" s="52"/>
    </row>
    <row r="28" spans="1:14" ht="9" customHeight="1" x14ac:dyDescent="0.15">
      <c r="A28" s="7"/>
      <c r="B28" s="5"/>
      <c r="C28" s="18"/>
      <c r="D28" s="18"/>
      <c r="E28" s="18"/>
      <c r="F28" s="5"/>
      <c r="G28" s="5"/>
      <c r="H28" s="38"/>
      <c r="I28" s="5"/>
      <c r="J28" s="38"/>
      <c r="K28" s="5"/>
      <c r="L28" s="38"/>
      <c r="M28" s="38"/>
      <c r="N28" s="52"/>
    </row>
    <row r="29" spans="1:14" ht="24" customHeight="1" x14ac:dyDescent="0.15">
      <c r="A29" s="7"/>
      <c r="B29" s="56" t="s">
        <v>0</v>
      </c>
      <c r="C29" s="56"/>
      <c r="D29" s="56"/>
      <c r="E29" s="56"/>
      <c r="F29" s="34">
        <f>IF(F25&lt;=1000,0,IF(F25&gt;=2000,IF(F25&gt;2000,1000,F25-1000),F25-1000))</f>
        <v>0</v>
      </c>
      <c r="G29" s="5" t="s">
        <v>26</v>
      </c>
      <c r="H29" s="38" t="s">
        <v>21</v>
      </c>
      <c r="I29" s="44">
        <v>1570</v>
      </c>
      <c r="J29" s="38" t="s">
        <v>30</v>
      </c>
      <c r="K29" s="37">
        <f>ROUND(F29*I29,0)</f>
        <v>0</v>
      </c>
      <c r="L29" s="38" t="s">
        <v>28</v>
      </c>
      <c r="M29" s="38" t="s">
        <v>33</v>
      </c>
      <c r="N29" s="52"/>
    </row>
    <row r="30" spans="1:14" ht="9" customHeight="1" x14ac:dyDescent="0.15">
      <c r="A30" s="7"/>
      <c r="B30" s="5"/>
      <c r="C30" s="18"/>
      <c r="D30" s="18"/>
      <c r="E30" s="18"/>
      <c r="F30" s="5"/>
      <c r="G30" s="5"/>
      <c r="H30" s="38"/>
      <c r="I30" s="5"/>
      <c r="J30" s="38"/>
      <c r="K30" s="5"/>
      <c r="L30" s="38"/>
      <c r="M30" s="38"/>
      <c r="N30" s="52"/>
    </row>
    <row r="31" spans="1:14" ht="24" customHeight="1" x14ac:dyDescent="0.15">
      <c r="A31" s="7"/>
      <c r="B31" s="5"/>
      <c r="C31" s="56" t="s">
        <v>20</v>
      </c>
      <c r="D31" s="56"/>
      <c r="E31" s="56"/>
      <c r="F31" s="34">
        <f>IF(F25&lt;=2000,0,F25-2000)</f>
        <v>0</v>
      </c>
      <c r="G31" s="5" t="s">
        <v>26</v>
      </c>
      <c r="H31" s="38" t="s">
        <v>21</v>
      </c>
      <c r="I31" s="44">
        <v>1050</v>
      </c>
      <c r="J31" s="38" t="s">
        <v>30</v>
      </c>
      <c r="K31" s="37">
        <f>ROUND(F31*I31,0)</f>
        <v>0</v>
      </c>
      <c r="L31" s="38" t="s">
        <v>28</v>
      </c>
      <c r="M31" s="38" t="s">
        <v>34</v>
      </c>
      <c r="N31" s="52"/>
    </row>
    <row r="32" spans="1:14" ht="9" customHeight="1" x14ac:dyDescent="0.15">
      <c r="A32" s="7"/>
      <c r="B32" s="5"/>
      <c r="C32" s="18"/>
      <c r="D32" s="18"/>
      <c r="E32" s="18"/>
      <c r="F32" s="35"/>
      <c r="G32" s="5"/>
      <c r="H32" s="38"/>
      <c r="I32" s="5"/>
      <c r="J32" s="38"/>
      <c r="K32" s="47"/>
      <c r="L32" s="38"/>
      <c r="M32" s="38"/>
      <c r="N32" s="52"/>
    </row>
    <row r="33" spans="1:14" ht="24" customHeight="1" x14ac:dyDescent="0.15">
      <c r="A33" s="7"/>
      <c r="B33" s="5"/>
      <c r="C33" s="25" t="s">
        <v>39</v>
      </c>
      <c r="D33" s="18"/>
      <c r="E33" s="18"/>
      <c r="F33" s="35"/>
      <c r="G33" s="5"/>
      <c r="H33" s="38"/>
      <c r="I33" s="5"/>
      <c r="J33" s="38"/>
      <c r="K33" s="37">
        <f>IF(I20="","",MIN(I20,1570000))</f>
        <v>0</v>
      </c>
      <c r="L33" s="38" t="s">
        <v>28</v>
      </c>
      <c r="M33" s="38" t="s">
        <v>11</v>
      </c>
      <c r="N33" s="52"/>
    </row>
    <row r="34" spans="1:14" ht="9" customHeight="1" x14ac:dyDescent="0.15">
      <c r="A34" s="7"/>
      <c r="B34" s="5"/>
      <c r="C34" s="18"/>
      <c r="D34" s="18"/>
      <c r="E34" s="18"/>
      <c r="F34" s="5"/>
      <c r="G34" s="5"/>
      <c r="H34" s="38"/>
      <c r="I34" s="5"/>
      <c r="J34" s="38"/>
      <c r="K34" s="5"/>
      <c r="L34" s="38"/>
      <c r="M34" s="38"/>
      <c r="N34" s="52"/>
    </row>
    <row r="35" spans="1:14" ht="9" customHeight="1" x14ac:dyDescent="0.15">
      <c r="A35" s="7"/>
      <c r="B35" s="17"/>
      <c r="C35" s="17"/>
      <c r="D35" s="17"/>
      <c r="E35" s="17"/>
      <c r="F35" s="17"/>
      <c r="G35" s="17"/>
      <c r="H35" s="39"/>
      <c r="I35" s="17"/>
      <c r="J35" s="39"/>
      <c r="K35" s="17"/>
      <c r="L35" s="39"/>
      <c r="M35" s="39"/>
      <c r="N35" s="52"/>
    </row>
    <row r="36" spans="1:14" ht="24" customHeight="1" x14ac:dyDescent="0.15">
      <c r="A36" s="7"/>
      <c r="B36" s="5"/>
      <c r="C36" s="5"/>
      <c r="D36" s="5"/>
      <c r="E36" s="5"/>
      <c r="F36" s="25" t="s">
        <v>27</v>
      </c>
      <c r="G36" s="5"/>
      <c r="H36" s="38"/>
      <c r="I36" s="5"/>
      <c r="J36" s="38" t="s">
        <v>30</v>
      </c>
      <c r="K36" s="37">
        <f>K27+K29+K31+K33</f>
        <v>0</v>
      </c>
      <c r="L36" s="38" t="s">
        <v>28</v>
      </c>
      <c r="M36" s="38" t="s">
        <v>1</v>
      </c>
      <c r="N36" s="52"/>
    </row>
    <row r="37" spans="1:14" ht="8.25" customHeight="1" x14ac:dyDescent="0.15">
      <c r="A37" s="8"/>
      <c r="B37" s="19"/>
      <c r="C37" s="19"/>
      <c r="D37" s="19"/>
      <c r="E37" s="19"/>
      <c r="F37" s="36"/>
      <c r="G37" s="19"/>
      <c r="H37" s="36"/>
      <c r="I37" s="19"/>
      <c r="J37" s="36"/>
      <c r="K37" s="19"/>
      <c r="L37" s="36"/>
      <c r="M37" s="36"/>
      <c r="N37" s="53"/>
    </row>
    <row r="38" spans="1:14" ht="8.25" customHeight="1" x14ac:dyDescent="0.15">
      <c r="A38" s="9"/>
      <c r="B38" s="20"/>
      <c r="C38" s="20"/>
      <c r="D38" s="20"/>
      <c r="E38" s="20"/>
      <c r="F38" s="20"/>
      <c r="G38" s="20"/>
      <c r="H38" s="40"/>
      <c r="I38" s="20"/>
      <c r="J38" s="40"/>
      <c r="K38" s="20"/>
      <c r="L38" s="40"/>
      <c r="M38" s="40"/>
      <c r="N38" s="54"/>
    </row>
    <row r="39" spans="1:14" ht="24" customHeight="1" x14ac:dyDescent="0.15">
      <c r="A39" s="7"/>
      <c r="B39" s="5" t="s">
        <v>10</v>
      </c>
      <c r="C39" s="5"/>
      <c r="D39" s="5"/>
      <c r="E39" s="5"/>
      <c r="F39" s="5"/>
      <c r="G39" s="38"/>
      <c r="H39" s="38"/>
      <c r="I39" s="45"/>
      <c r="J39" s="38"/>
      <c r="K39" s="37">
        <f>MIN(I16,K36)</f>
        <v>0</v>
      </c>
      <c r="L39" s="38" t="s">
        <v>28</v>
      </c>
      <c r="M39" s="38" t="s">
        <v>31</v>
      </c>
      <c r="N39" s="52"/>
    </row>
    <row r="40" spans="1:14" ht="8.25" customHeight="1" x14ac:dyDescent="0.15">
      <c r="A40" s="10"/>
      <c r="B40" s="21"/>
      <c r="C40" s="21"/>
      <c r="D40" s="21"/>
      <c r="E40" s="21"/>
      <c r="F40" s="21"/>
      <c r="G40" s="21"/>
      <c r="H40" s="41"/>
      <c r="I40" s="21"/>
      <c r="J40" s="41"/>
      <c r="K40" s="21"/>
      <c r="L40" s="41"/>
      <c r="M40" s="41"/>
      <c r="N40" s="55"/>
    </row>
    <row r="41" spans="1:14" ht="8.25" customHeight="1" x14ac:dyDescent="0.15">
      <c r="A41" s="5"/>
      <c r="B41" s="5"/>
      <c r="C41" s="5"/>
      <c r="D41" s="5"/>
      <c r="E41" s="5"/>
      <c r="F41" s="5"/>
      <c r="G41" s="5"/>
      <c r="H41" s="38"/>
      <c r="I41" s="5"/>
      <c r="J41" s="38"/>
      <c r="K41" s="5"/>
      <c r="L41" s="38"/>
      <c r="M41" s="38"/>
      <c r="N41" s="5"/>
    </row>
    <row r="42" spans="1:14" ht="9" customHeight="1" x14ac:dyDescent="0.15">
      <c r="A42" s="5"/>
      <c r="B42" s="5"/>
      <c r="C42" s="5"/>
      <c r="D42" s="5"/>
      <c r="E42" s="5"/>
      <c r="F42" s="5"/>
      <c r="G42" s="5"/>
      <c r="H42" s="38"/>
      <c r="I42" s="5"/>
      <c r="J42" s="38"/>
      <c r="K42" s="5"/>
      <c r="L42" s="38"/>
      <c r="M42" s="38"/>
      <c r="N42" s="5"/>
    </row>
    <row r="43" spans="1:14" ht="24" customHeight="1" x14ac:dyDescent="0.15">
      <c r="B43" s="15" t="s">
        <v>12</v>
      </c>
      <c r="C43" s="26"/>
      <c r="I43" s="57">
        <f>K52</f>
        <v>0</v>
      </c>
      <c r="J43" s="58"/>
      <c r="K43" s="59"/>
      <c r="L43" s="2" t="s">
        <v>28</v>
      </c>
      <c r="M43" s="2" t="s">
        <v>35</v>
      </c>
    </row>
    <row r="44" spans="1:14" ht="11.25" customHeight="1" x14ac:dyDescent="0.15">
      <c r="B44" s="16"/>
      <c r="K44" s="5"/>
    </row>
    <row r="45" spans="1:14" ht="6.75" customHeight="1" x14ac:dyDescent="0.15">
      <c r="A45" s="6"/>
      <c r="B45" s="22"/>
      <c r="C45" s="17"/>
      <c r="D45" s="17"/>
      <c r="E45" s="17"/>
      <c r="F45" s="17"/>
      <c r="G45" s="17"/>
      <c r="H45" s="39"/>
      <c r="I45" s="17"/>
      <c r="J45" s="39"/>
      <c r="K45" s="17"/>
      <c r="L45" s="39"/>
      <c r="M45" s="39"/>
      <c r="N45" s="51"/>
    </row>
    <row r="46" spans="1:14" ht="24" customHeight="1" x14ac:dyDescent="0.15">
      <c r="A46" s="7"/>
      <c r="B46" s="5"/>
      <c r="C46" s="5" t="s">
        <v>22</v>
      </c>
      <c r="D46" s="5"/>
      <c r="E46" s="5"/>
      <c r="F46" s="37">
        <f>+I22</f>
        <v>0</v>
      </c>
      <c r="G46" s="5" t="s">
        <v>28</v>
      </c>
      <c r="H46" s="5" t="s">
        <v>21</v>
      </c>
      <c r="I46" s="45">
        <v>0.66666666666666652</v>
      </c>
      <c r="J46" s="5" t="s">
        <v>30</v>
      </c>
      <c r="K46" s="37">
        <f>ROUND(F46*I46,0)</f>
        <v>0</v>
      </c>
      <c r="L46" s="38" t="s">
        <v>28</v>
      </c>
      <c r="M46" s="38" t="s">
        <v>36</v>
      </c>
      <c r="N46" s="52"/>
    </row>
    <row r="47" spans="1:14" ht="9.75" customHeight="1" x14ac:dyDescent="0.15">
      <c r="A47" s="7"/>
      <c r="B47" s="5"/>
      <c r="C47" s="5"/>
      <c r="D47" s="5"/>
      <c r="E47" s="5"/>
      <c r="F47" s="5"/>
      <c r="G47" s="5"/>
      <c r="H47" s="38"/>
      <c r="I47" s="5"/>
      <c r="J47" s="38"/>
      <c r="K47" s="5"/>
      <c r="L47" s="38"/>
      <c r="M47" s="38"/>
      <c r="N47" s="52"/>
    </row>
    <row r="48" spans="1:14" ht="24" customHeight="1" x14ac:dyDescent="0.15">
      <c r="A48" s="7"/>
      <c r="B48" s="5"/>
      <c r="C48" s="5" t="s">
        <v>15</v>
      </c>
      <c r="D48" s="5"/>
      <c r="E48" s="5"/>
      <c r="F48" s="5"/>
      <c r="G48" s="5"/>
      <c r="H48" s="38"/>
      <c r="I48" s="5"/>
      <c r="J48" s="38"/>
      <c r="K48" s="37">
        <f>ROUNDDOWN(K46,-3)</f>
        <v>0</v>
      </c>
      <c r="L48" s="38" t="s">
        <v>28</v>
      </c>
      <c r="M48" s="38" t="s">
        <v>37</v>
      </c>
      <c r="N48" s="52"/>
    </row>
    <row r="49" spans="1:14" ht="10.5" customHeight="1" x14ac:dyDescent="0.15">
      <c r="A49" s="7"/>
      <c r="B49" s="5"/>
      <c r="C49" s="5"/>
      <c r="D49" s="5"/>
      <c r="E49" s="5"/>
      <c r="F49" s="5"/>
      <c r="G49" s="5"/>
      <c r="H49" s="38"/>
      <c r="I49" s="5"/>
      <c r="J49" s="38"/>
      <c r="K49" s="5"/>
      <c r="L49" s="38"/>
      <c r="M49" s="38"/>
      <c r="N49" s="52"/>
    </row>
    <row r="50" spans="1:14" ht="24" customHeight="1" x14ac:dyDescent="0.15">
      <c r="A50" s="7"/>
      <c r="B50" s="5"/>
      <c r="C50" s="27" t="s">
        <v>23</v>
      </c>
      <c r="D50" s="5"/>
      <c r="E50" s="5"/>
      <c r="F50" s="5"/>
      <c r="G50" s="5"/>
      <c r="H50" s="38"/>
      <c r="I50" s="5"/>
      <c r="J50" s="46"/>
      <c r="K50" s="81">
        <v>1000000</v>
      </c>
      <c r="L50" s="38" t="s">
        <v>28</v>
      </c>
      <c r="M50" s="38" t="s">
        <v>29</v>
      </c>
      <c r="N50" s="52"/>
    </row>
    <row r="51" spans="1:14" ht="37.5" customHeight="1" x14ac:dyDescent="0.15">
      <c r="A51" s="7"/>
      <c r="B51" s="5"/>
      <c r="C51" s="60" t="s">
        <v>40</v>
      </c>
      <c r="D51" s="60"/>
      <c r="E51" s="60"/>
      <c r="F51" s="60"/>
      <c r="G51" s="60"/>
      <c r="H51" s="60"/>
      <c r="I51" s="60"/>
      <c r="J51" s="60"/>
      <c r="L51" s="38"/>
      <c r="M51" s="38"/>
      <c r="N51" s="52"/>
    </row>
    <row r="52" spans="1:14" ht="24" customHeight="1" x14ac:dyDescent="0.15">
      <c r="A52" s="7"/>
      <c r="B52" s="5"/>
      <c r="C52" s="5" t="s">
        <v>24</v>
      </c>
      <c r="D52" s="5"/>
      <c r="E52" s="5"/>
      <c r="F52" s="5"/>
      <c r="G52" s="5"/>
      <c r="H52" s="38"/>
      <c r="I52" s="5"/>
      <c r="J52" s="38"/>
      <c r="K52" s="48">
        <f>IF(K50="","",MIN(K50,K48))</f>
        <v>0</v>
      </c>
      <c r="L52" s="38" t="s">
        <v>28</v>
      </c>
      <c r="M52" s="38" t="s">
        <v>35</v>
      </c>
      <c r="N52" s="52"/>
    </row>
    <row r="53" spans="1:14" ht="6" customHeight="1" x14ac:dyDescent="0.15">
      <c r="A53" s="10"/>
      <c r="B53" s="21"/>
      <c r="C53" s="21"/>
      <c r="D53" s="21"/>
      <c r="E53" s="21"/>
      <c r="F53" s="21"/>
      <c r="G53" s="21"/>
      <c r="H53" s="41"/>
      <c r="I53" s="21"/>
      <c r="J53" s="41"/>
      <c r="K53" s="21"/>
      <c r="L53" s="41"/>
      <c r="M53" s="41"/>
      <c r="N53" s="55"/>
    </row>
    <row r="54" spans="1:14" ht="24" customHeight="1" x14ac:dyDescent="0.15"/>
    <row r="55" spans="1:14" ht="24" customHeight="1" x14ac:dyDescent="0.15"/>
    <row r="56" spans="1:14" ht="24" customHeight="1" x14ac:dyDescent="0.15"/>
    <row r="57" spans="1:14" ht="24" customHeight="1" x14ac:dyDescent="0.15"/>
    <row r="58" spans="1:14" ht="24" customHeight="1" x14ac:dyDescent="0.15"/>
    <row r="59" spans="1:14" ht="24" customHeight="1" x14ac:dyDescent="0.15"/>
    <row r="60" spans="1:14" ht="24" customHeight="1" x14ac:dyDescent="0.15"/>
    <row r="61" spans="1:14" ht="24" customHeight="1" x14ac:dyDescent="0.15"/>
  </sheetData>
  <mergeCells count="14">
    <mergeCell ref="L4:N4"/>
    <mergeCell ref="A5:N5"/>
    <mergeCell ref="D11:M11"/>
    <mergeCell ref="F13:M13"/>
    <mergeCell ref="I16:K16"/>
    <mergeCell ref="I18:K18"/>
    <mergeCell ref="I20:K20"/>
    <mergeCell ref="I22:K22"/>
    <mergeCell ref="C27:E27"/>
    <mergeCell ref="B29:E29"/>
    <mergeCell ref="C31:E31"/>
    <mergeCell ref="I43:K43"/>
    <mergeCell ref="C51:J51"/>
    <mergeCell ref="M18:M20"/>
  </mergeCells>
  <phoneticPr fontId="1"/>
  <dataValidations count="1">
    <dataValidation type="list" allowBlank="1" showInputMessage="1" showErrorMessage="1" sqref="B7:B8" xr:uid="{00000000-0002-0000-0000-000001000000}">
      <formula1>"□,☑"</formula1>
    </dataValidation>
  </dataValidations>
  <pageMargins left="0.70866141732283472" right="0.51181102362204722" top="0.74803149606299213" bottom="0.74803149606299213" header="0.31496062992125984" footer="0.31496062992125984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【診断】共同住宅・多数・閉塞</vt:lpstr>
      <vt:lpstr>【診断】共同住宅・多数・閉塞!Print_Area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2020-03-30T11:45:25Z</dcterms:created>
  <dcterms:modified xsi:type="dcterms:W3CDTF">2020-03-30T11:51:31Z</dcterms:modified>
</cp:coreProperties>
</file>